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C:\Users\KDula\Desktop\"/>
    </mc:Choice>
  </mc:AlternateContent>
  <xr:revisionPtr revIDLastSave="0" documentId="8_{A4F7F0ED-7D9D-4A44-8E65-5FE22124097D}" xr6:coauthVersionLast="45" xr6:coauthVersionMax="45" xr10:uidLastSave="{00000000-0000-0000-0000-000000000000}"/>
  <bookViews>
    <workbookView xWindow="-98" yWindow="-98" windowWidth="20715" windowHeight="13276" xr2:uid="{22BDFED1-0A8C-445C-ADFC-FF4114143D37}"/>
  </bookViews>
  <sheets>
    <sheet name="Search for Assistance" sheetId="2" r:id="rId1"/>
    <sheet name="DATA" sheetId="5" r:id="rId2"/>
    <sheet name="DATA2" sheetId="6" r:id="rId3"/>
  </sheets>
  <definedNames>
    <definedName name="_xlnm._FilterDatabase" localSheetId="1" hidden="1">DATA!$B$1:$B$110</definedName>
    <definedName name="_xlnm._FilterDatabase" localSheetId="2" hidden="1">DATA2!$C$1:$M$284</definedName>
    <definedName name="_xlnm._FilterDatabase" localSheetId="0" hidden="1">'Search for Assistance'!$B$6:$B$9</definedName>
    <definedName name="Adams">DATA!$F$2:$F$8</definedName>
    <definedName name="Alexander">DATA!$G$2:$G$3</definedName>
    <definedName name="Cook">DATA!$E$2:$E$95</definedName>
    <definedName name="DuPage">DATA!$H$2:$H$7</definedName>
    <definedName name="Fulton">DATA!$I$2:$I$4</definedName>
    <definedName name="Johnson">DATA!$J$2:$J$3</definedName>
    <definedName name="Kane">DATA!$K$2:$K$4</definedName>
    <definedName name="Kankakee">DATA!$L$2:$L$3</definedName>
    <definedName name="Kendall">DATA!$M$2:$M$6</definedName>
    <definedName name="Knox">DATA!$N$2:$N$17</definedName>
    <definedName name="Lake">DATA!$O$2:$O$19</definedName>
    <definedName name="Lee">DATA!$P$2:$P$3</definedName>
    <definedName name="Livingston">DATA!$Q$2:$Q$3</definedName>
    <definedName name="Logan">DATA!$R$2:$R$3</definedName>
    <definedName name="Macon">DATA!$V$2:$V$3</definedName>
    <definedName name="Madison">DATA!$W$2:$W$3</definedName>
    <definedName name="Massac">DATA!$X$2:$X$3</definedName>
    <definedName name="McDonough">DATA!$S$2:$S$5</definedName>
    <definedName name="McHenry">DATA!$T$2:$T$3</definedName>
    <definedName name="McLean">DATA!$U$2:$U$4</definedName>
    <definedName name="Morgan">DATA!$Y$2:$Y$3</definedName>
    <definedName name="Peoria">DATA!$Z$2:$Z$6</definedName>
    <definedName name="Piatt">DATA!$AA$2:$AA$4</definedName>
    <definedName name="Pike">DATA!$AB$2:$AB$4</definedName>
    <definedName name="RockIsland">DATA!$AC$2:$AC$3</definedName>
    <definedName name="Saline">DATA!$AD$2:$AD$3</definedName>
    <definedName name="Sangamon">DATA!$AE$2:$AE$14</definedName>
    <definedName name="Tazewell">DATA!$AF$2:$AF$5</definedName>
    <definedName name="Union">DATA!$AG$2:$AG$3</definedName>
    <definedName name="White">DATA!$AH$2:$AH$3</definedName>
    <definedName name="Whiteside">DATA!$AI$2:$AI$3</definedName>
    <definedName name="Will">DATA!$AJ$2:$AJ$13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S2" i="6" l="1" a="1"/>
  <c r="S2" i="6" s="1"/>
  <c r="N3" i="6"/>
  <c r="O3" i="6"/>
  <c r="P3" i="6"/>
  <c r="Q3" i="6"/>
  <c r="N4" i="6"/>
  <c r="O4" i="6"/>
  <c r="P4" i="6"/>
  <c r="Q4" i="6"/>
  <c r="N5" i="6"/>
  <c r="O5" i="6"/>
  <c r="P5" i="6"/>
  <c r="Q5" i="6"/>
  <c r="N6" i="6"/>
  <c r="O6" i="6"/>
  <c r="P6" i="6"/>
  <c r="Q6" i="6"/>
  <c r="N7" i="6"/>
  <c r="O7" i="6"/>
  <c r="P7" i="6"/>
  <c r="Q7" i="6"/>
  <c r="N8" i="6"/>
  <c r="O8" i="6"/>
  <c r="P8" i="6"/>
  <c r="Q8" i="6"/>
  <c r="N9" i="6"/>
  <c r="O9" i="6"/>
  <c r="P9" i="6"/>
  <c r="Q9" i="6"/>
  <c r="N10" i="6"/>
  <c r="O10" i="6"/>
  <c r="P10" i="6"/>
  <c r="Q10" i="6"/>
  <c r="N11" i="6"/>
  <c r="O11" i="6"/>
  <c r="P11" i="6"/>
  <c r="Q11" i="6"/>
  <c r="N12" i="6"/>
  <c r="O12" i="6"/>
  <c r="P12" i="6"/>
  <c r="Q12" i="6"/>
  <c r="N13" i="6"/>
  <c r="O13" i="6"/>
  <c r="P13" i="6"/>
  <c r="Q13" i="6"/>
  <c r="N14" i="6"/>
  <c r="O14" i="6"/>
  <c r="P14" i="6"/>
  <c r="Q14" i="6"/>
  <c r="N15" i="6"/>
  <c r="O15" i="6"/>
  <c r="P15" i="6"/>
  <c r="Q15" i="6"/>
  <c r="N16" i="6"/>
  <c r="O16" i="6"/>
  <c r="P16" i="6"/>
  <c r="Q16" i="6"/>
  <c r="N17" i="6"/>
  <c r="O17" i="6"/>
  <c r="P17" i="6"/>
  <c r="Q17" i="6"/>
  <c r="N18" i="6"/>
  <c r="O18" i="6"/>
  <c r="P18" i="6"/>
  <c r="Q18" i="6"/>
  <c r="N19" i="6"/>
  <c r="O19" i="6"/>
  <c r="P19" i="6"/>
  <c r="Q19" i="6"/>
  <c r="N20" i="6"/>
  <c r="O20" i="6"/>
  <c r="P20" i="6"/>
  <c r="Q20" i="6"/>
  <c r="N21" i="6"/>
  <c r="O21" i="6"/>
  <c r="P21" i="6"/>
  <c r="Q21" i="6"/>
  <c r="N22" i="6"/>
  <c r="O22" i="6"/>
  <c r="P22" i="6"/>
  <c r="Q22" i="6"/>
  <c r="N23" i="6"/>
  <c r="O23" i="6"/>
  <c r="P23" i="6"/>
  <c r="Q23" i="6"/>
  <c r="N24" i="6"/>
  <c r="O24" i="6"/>
  <c r="P24" i="6"/>
  <c r="Q24" i="6"/>
  <c r="N25" i="6"/>
  <c r="O25" i="6"/>
  <c r="P25" i="6"/>
  <c r="Q25" i="6"/>
  <c r="N26" i="6"/>
  <c r="O26" i="6"/>
  <c r="P26" i="6"/>
  <c r="Q26" i="6"/>
  <c r="N27" i="6"/>
  <c r="O27" i="6"/>
  <c r="P27" i="6"/>
  <c r="Q27" i="6"/>
  <c r="N28" i="6"/>
  <c r="O28" i="6"/>
  <c r="P28" i="6"/>
  <c r="Q28" i="6"/>
  <c r="N29" i="6"/>
  <c r="O29" i="6"/>
  <c r="P29" i="6"/>
  <c r="Q29" i="6"/>
  <c r="N30" i="6"/>
  <c r="O30" i="6"/>
  <c r="P30" i="6"/>
  <c r="Q30" i="6"/>
  <c r="N31" i="6"/>
  <c r="O31" i="6"/>
  <c r="P31" i="6"/>
  <c r="Q31" i="6"/>
  <c r="N32" i="6"/>
  <c r="O32" i="6"/>
  <c r="P32" i="6"/>
  <c r="Q32" i="6"/>
  <c r="N33" i="6"/>
  <c r="O33" i="6"/>
  <c r="P33" i="6"/>
  <c r="Q33" i="6"/>
  <c r="N34" i="6"/>
  <c r="O34" i="6"/>
  <c r="P34" i="6"/>
  <c r="Q34" i="6"/>
  <c r="N35" i="6"/>
  <c r="O35" i="6"/>
  <c r="P35" i="6"/>
  <c r="Q35" i="6"/>
  <c r="N36" i="6"/>
  <c r="O36" i="6"/>
  <c r="P36" i="6"/>
  <c r="Q36" i="6"/>
  <c r="N37" i="6"/>
  <c r="O37" i="6"/>
  <c r="P37" i="6"/>
  <c r="Q37" i="6"/>
  <c r="N38" i="6"/>
  <c r="O38" i="6"/>
  <c r="P38" i="6"/>
  <c r="Q38" i="6"/>
  <c r="N39" i="6"/>
  <c r="O39" i="6"/>
  <c r="P39" i="6"/>
  <c r="Q39" i="6"/>
  <c r="N40" i="6"/>
  <c r="O40" i="6"/>
  <c r="P40" i="6"/>
  <c r="Q40" i="6"/>
  <c r="N41" i="6"/>
  <c r="O41" i="6"/>
  <c r="P41" i="6"/>
  <c r="Q41" i="6"/>
  <c r="N42" i="6"/>
  <c r="O42" i="6"/>
  <c r="P42" i="6"/>
  <c r="Q42" i="6"/>
  <c r="N43" i="6"/>
  <c r="O43" i="6"/>
  <c r="P43" i="6"/>
  <c r="Q43" i="6"/>
  <c r="N44" i="6"/>
  <c r="O44" i="6"/>
  <c r="P44" i="6"/>
  <c r="Q44" i="6"/>
  <c r="N45" i="6"/>
  <c r="O45" i="6"/>
  <c r="P45" i="6"/>
  <c r="Q45" i="6"/>
  <c r="N46" i="6"/>
  <c r="O46" i="6"/>
  <c r="P46" i="6"/>
  <c r="Q46" i="6"/>
  <c r="N47" i="6"/>
  <c r="O47" i="6"/>
  <c r="P47" i="6"/>
  <c r="Q47" i="6"/>
  <c r="N48" i="6"/>
  <c r="O48" i="6"/>
  <c r="P48" i="6"/>
  <c r="Q48" i="6"/>
  <c r="N49" i="6"/>
  <c r="O49" i="6"/>
  <c r="P49" i="6"/>
  <c r="Q49" i="6"/>
  <c r="N50" i="6"/>
  <c r="O50" i="6"/>
  <c r="P50" i="6"/>
  <c r="Q50" i="6"/>
  <c r="N51" i="6"/>
  <c r="O51" i="6"/>
  <c r="P51" i="6"/>
  <c r="Q51" i="6"/>
  <c r="N52" i="6"/>
  <c r="O52" i="6"/>
  <c r="P52" i="6"/>
  <c r="Q52" i="6"/>
  <c r="N53" i="6"/>
  <c r="O53" i="6"/>
  <c r="P53" i="6"/>
  <c r="Q53" i="6"/>
  <c r="N54" i="6"/>
  <c r="O54" i="6"/>
  <c r="P54" i="6"/>
  <c r="Q54" i="6"/>
  <c r="N55" i="6"/>
  <c r="O55" i="6"/>
  <c r="P55" i="6"/>
  <c r="Q55" i="6"/>
  <c r="N56" i="6"/>
  <c r="O56" i="6"/>
  <c r="P56" i="6"/>
  <c r="Q56" i="6"/>
  <c r="N57" i="6"/>
  <c r="O57" i="6"/>
  <c r="P57" i="6"/>
  <c r="Q57" i="6"/>
  <c r="N58" i="6"/>
  <c r="O58" i="6"/>
  <c r="P58" i="6"/>
  <c r="Q58" i="6"/>
  <c r="N59" i="6"/>
  <c r="O59" i="6"/>
  <c r="P59" i="6"/>
  <c r="Q59" i="6"/>
  <c r="N60" i="6"/>
  <c r="O60" i="6"/>
  <c r="P60" i="6"/>
  <c r="Q60" i="6"/>
  <c r="N61" i="6"/>
  <c r="O61" i="6"/>
  <c r="P61" i="6"/>
  <c r="Q61" i="6"/>
  <c r="N62" i="6"/>
  <c r="O62" i="6"/>
  <c r="P62" i="6"/>
  <c r="Q62" i="6"/>
  <c r="N63" i="6"/>
  <c r="O63" i="6"/>
  <c r="P63" i="6"/>
  <c r="Q63" i="6"/>
  <c r="N64" i="6"/>
  <c r="O64" i="6"/>
  <c r="P64" i="6"/>
  <c r="Q64" i="6"/>
  <c r="N65" i="6"/>
  <c r="O65" i="6"/>
  <c r="P65" i="6"/>
  <c r="Q65" i="6"/>
  <c r="N66" i="6"/>
  <c r="O66" i="6"/>
  <c r="P66" i="6"/>
  <c r="Q66" i="6"/>
  <c r="N67" i="6"/>
  <c r="O67" i="6"/>
  <c r="P67" i="6"/>
  <c r="Q67" i="6"/>
  <c r="N68" i="6"/>
  <c r="O68" i="6"/>
  <c r="P68" i="6"/>
  <c r="Q68" i="6"/>
  <c r="N69" i="6"/>
  <c r="O69" i="6"/>
  <c r="P69" i="6"/>
  <c r="Q69" i="6"/>
  <c r="N70" i="6"/>
  <c r="O70" i="6"/>
  <c r="P70" i="6"/>
  <c r="Q70" i="6"/>
  <c r="N71" i="6"/>
  <c r="O71" i="6"/>
  <c r="P71" i="6"/>
  <c r="Q71" i="6"/>
  <c r="N72" i="6"/>
  <c r="O72" i="6"/>
  <c r="P72" i="6"/>
  <c r="Q72" i="6"/>
  <c r="N73" i="6"/>
  <c r="O73" i="6"/>
  <c r="P73" i="6"/>
  <c r="Q73" i="6"/>
  <c r="N74" i="6"/>
  <c r="O74" i="6"/>
  <c r="P74" i="6"/>
  <c r="Q74" i="6"/>
  <c r="N75" i="6"/>
  <c r="O75" i="6"/>
  <c r="P75" i="6"/>
  <c r="Q75" i="6"/>
  <c r="N76" i="6"/>
  <c r="O76" i="6"/>
  <c r="P76" i="6"/>
  <c r="Q76" i="6"/>
  <c r="N77" i="6"/>
  <c r="O77" i="6"/>
  <c r="P77" i="6"/>
  <c r="Q77" i="6"/>
  <c r="N78" i="6"/>
  <c r="O78" i="6"/>
  <c r="P78" i="6"/>
  <c r="Q78" i="6"/>
  <c r="N79" i="6"/>
  <c r="O79" i="6"/>
  <c r="P79" i="6"/>
  <c r="Q79" i="6"/>
  <c r="N80" i="6"/>
  <c r="O80" i="6"/>
  <c r="P80" i="6"/>
  <c r="Q80" i="6"/>
  <c r="N81" i="6"/>
  <c r="O81" i="6"/>
  <c r="P81" i="6"/>
  <c r="Q81" i="6"/>
  <c r="N82" i="6"/>
  <c r="O82" i="6"/>
  <c r="P82" i="6"/>
  <c r="Q82" i="6"/>
  <c r="N83" i="6"/>
  <c r="O83" i="6"/>
  <c r="P83" i="6"/>
  <c r="Q83" i="6"/>
  <c r="N84" i="6"/>
  <c r="O84" i="6"/>
  <c r="P84" i="6"/>
  <c r="Q84" i="6"/>
  <c r="N85" i="6"/>
  <c r="O85" i="6"/>
  <c r="P85" i="6"/>
  <c r="Q85" i="6"/>
  <c r="N86" i="6"/>
  <c r="O86" i="6"/>
  <c r="P86" i="6"/>
  <c r="Q86" i="6"/>
  <c r="N87" i="6"/>
  <c r="O87" i="6"/>
  <c r="P87" i="6"/>
  <c r="Q87" i="6"/>
  <c r="N88" i="6"/>
  <c r="O88" i="6"/>
  <c r="P88" i="6"/>
  <c r="Q88" i="6"/>
  <c r="N89" i="6"/>
  <c r="O89" i="6"/>
  <c r="P89" i="6"/>
  <c r="Q89" i="6"/>
  <c r="N90" i="6"/>
  <c r="O90" i="6"/>
  <c r="P90" i="6"/>
  <c r="Q90" i="6"/>
  <c r="N91" i="6"/>
  <c r="O91" i="6"/>
  <c r="P91" i="6"/>
  <c r="Q91" i="6"/>
  <c r="N92" i="6"/>
  <c r="O92" i="6"/>
  <c r="P92" i="6"/>
  <c r="Q92" i="6"/>
  <c r="N93" i="6"/>
  <c r="O93" i="6"/>
  <c r="P93" i="6"/>
  <c r="Q93" i="6"/>
  <c r="N94" i="6"/>
  <c r="O94" i="6"/>
  <c r="P94" i="6"/>
  <c r="Q94" i="6"/>
  <c r="N95" i="6"/>
  <c r="O95" i="6"/>
  <c r="P95" i="6"/>
  <c r="Q95" i="6"/>
  <c r="N96" i="6"/>
  <c r="O96" i="6"/>
  <c r="P96" i="6"/>
  <c r="Q96" i="6"/>
  <c r="N97" i="6"/>
  <c r="O97" i="6"/>
  <c r="P97" i="6"/>
  <c r="Q97" i="6"/>
  <c r="N98" i="6"/>
  <c r="O98" i="6"/>
  <c r="P98" i="6"/>
  <c r="Q98" i="6"/>
  <c r="N99" i="6"/>
  <c r="O99" i="6"/>
  <c r="P99" i="6"/>
  <c r="Q99" i="6"/>
  <c r="N100" i="6"/>
  <c r="O100" i="6"/>
  <c r="P100" i="6"/>
  <c r="Q100" i="6"/>
  <c r="N101" i="6"/>
  <c r="O101" i="6"/>
  <c r="P101" i="6"/>
  <c r="Q101" i="6"/>
  <c r="N102" i="6"/>
  <c r="O102" i="6"/>
  <c r="P102" i="6"/>
  <c r="Q102" i="6"/>
  <c r="N103" i="6"/>
  <c r="O103" i="6"/>
  <c r="P103" i="6"/>
  <c r="Q103" i="6"/>
  <c r="N104" i="6"/>
  <c r="O104" i="6"/>
  <c r="P104" i="6"/>
  <c r="Q104" i="6"/>
  <c r="N105" i="6"/>
  <c r="O105" i="6"/>
  <c r="P105" i="6"/>
  <c r="Q105" i="6"/>
  <c r="N106" i="6"/>
  <c r="O106" i="6"/>
  <c r="P106" i="6"/>
  <c r="Q106" i="6"/>
  <c r="N107" i="6"/>
  <c r="O107" i="6"/>
  <c r="P107" i="6"/>
  <c r="Q107" i="6"/>
  <c r="N108" i="6"/>
  <c r="O108" i="6"/>
  <c r="P108" i="6"/>
  <c r="Q108" i="6"/>
  <c r="N109" i="6"/>
  <c r="O109" i="6"/>
  <c r="P109" i="6"/>
  <c r="Q109" i="6"/>
  <c r="N110" i="6"/>
  <c r="O110" i="6"/>
  <c r="P110" i="6"/>
  <c r="Q110" i="6"/>
  <c r="N111" i="6"/>
  <c r="O111" i="6"/>
  <c r="P111" i="6"/>
  <c r="Q111" i="6"/>
  <c r="N112" i="6"/>
  <c r="O112" i="6"/>
  <c r="P112" i="6"/>
  <c r="Q112" i="6"/>
  <c r="N113" i="6"/>
  <c r="O113" i="6"/>
  <c r="P113" i="6"/>
  <c r="Q113" i="6"/>
  <c r="N114" i="6"/>
  <c r="O114" i="6"/>
  <c r="P114" i="6"/>
  <c r="Q114" i="6"/>
  <c r="N115" i="6"/>
  <c r="O115" i="6"/>
  <c r="P115" i="6"/>
  <c r="Q115" i="6"/>
  <c r="N116" i="6"/>
  <c r="O116" i="6"/>
  <c r="P116" i="6"/>
  <c r="Q116" i="6"/>
  <c r="N117" i="6"/>
  <c r="O117" i="6"/>
  <c r="P117" i="6"/>
  <c r="Q117" i="6"/>
  <c r="N118" i="6"/>
  <c r="O118" i="6"/>
  <c r="P118" i="6"/>
  <c r="Q118" i="6"/>
  <c r="N119" i="6"/>
  <c r="O119" i="6"/>
  <c r="P119" i="6"/>
  <c r="Q119" i="6"/>
  <c r="N120" i="6"/>
  <c r="O120" i="6"/>
  <c r="P120" i="6"/>
  <c r="Q120" i="6"/>
  <c r="N121" i="6"/>
  <c r="O121" i="6"/>
  <c r="P121" i="6"/>
  <c r="Q121" i="6"/>
  <c r="N122" i="6"/>
  <c r="O122" i="6"/>
  <c r="P122" i="6"/>
  <c r="Q122" i="6"/>
  <c r="N123" i="6"/>
  <c r="O123" i="6"/>
  <c r="P123" i="6"/>
  <c r="Q123" i="6"/>
  <c r="N124" i="6"/>
  <c r="O124" i="6"/>
  <c r="P124" i="6"/>
  <c r="Q124" i="6"/>
  <c r="N125" i="6"/>
  <c r="O125" i="6"/>
  <c r="P125" i="6"/>
  <c r="Q125" i="6"/>
  <c r="N126" i="6"/>
  <c r="O126" i="6"/>
  <c r="P126" i="6"/>
  <c r="Q126" i="6"/>
  <c r="N127" i="6"/>
  <c r="O127" i="6"/>
  <c r="P127" i="6"/>
  <c r="Q127" i="6"/>
  <c r="N128" i="6"/>
  <c r="O128" i="6"/>
  <c r="P128" i="6"/>
  <c r="Q128" i="6"/>
  <c r="N129" i="6"/>
  <c r="O129" i="6"/>
  <c r="P129" i="6"/>
  <c r="Q129" i="6"/>
  <c r="N130" i="6"/>
  <c r="O130" i="6"/>
  <c r="P130" i="6"/>
  <c r="Q130" i="6"/>
  <c r="N131" i="6"/>
  <c r="O131" i="6"/>
  <c r="P131" i="6"/>
  <c r="Q131" i="6"/>
  <c r="N132" i="6"/>
  <c r="O132" i="6"/>
  <c r="P132" i="6"/>
  <c r="Q132" i="6"/>
  <c r="N133" i="6"/>
  <c r="O133" i="6"/>
  <c r="P133" i="6"/>
  <c r="Q133" i="6"/>
  <c r="N134" i="6"/>
  <c r="O134" i="6"/>
  <c r="P134" i="6"/>
  <c r="Q134" i="6"/>
  <c r="N135" i="6"/>
  <c r="O135" i="6"/>
  <c r="P135" i="6"/>
  <c r="Q135" i="6"/>
  <c r="N136" i="6"/>
  <c r="O136" i="6"/>
  <c r="P136" i="6"/>
  <c r="Q136" i="6"/>
  <c r="N137" i="6"/>
  <c r="O137" i="6"/>
  <c r="P137" i="6"/>
  <c r="Q137" i="6"/>
  <c r="N138" i="6"/>
  <c r="O138" i="6"/>
  <c r="P138" i="6"/>
  <c r="Q138" i="6"/>
  <c r="N139" i="6"/>
  <c r="O139" i="6"/>
  <c r="P139" i="6"/>
  <c r="Q139" i="6"/>
  <c r="N140" i="6"/>
  <c r="O140" i="6"/>
  <c r="P140" i="6"/>
  <c r="Q140" i="6"/>
  <c r="N141" i="6"/>
  <c r="O141" i="6"/>
  <c r="P141" i="6"/>
  <c r="Q141" i="6"/>
  <c r="N142" i="6"/>
  <c r="O142" i="6"/>
  <c r="P142" i="6"/>
  <c r="Q142" i="6"/>
  <c r="N143" i="6"/>
  <c r="O143" i="6"/>
  <c r="P143" i="6"/>
  <c r="Q143" i="6"/>
  <c r="N144" i="6"/>
  <c r="O144" i="6"/>
  <c r="P144" i="6"/>
  <c r="Q144" i="6"/>
  <c r="N145" i="6"/>
  <c r="O145" i="6"/>
  <c r="P145" i="6"/>
  <c r="Q145" i="6"/>
  <c r="N146" i="6"/>
  <c r="O146" i="6"/>
  <c r="P146" i="6"/>
  <c r="Q146" i="6"/>
  <c r="N147" i="6"/>
  <c r="O147" i="6"/>
  <c r="P147" i="6"/>
  <c r="Q147" i="6"/>
  <c r="N148" i="6"/>
  <c r="O148" i="6"/>
  <c r="P148" i="6"/>
  <c r="Q148" i="6"/>
  <c r="N149" i="6"/>
  <c r="O149" i="6"/>
  <c r="P149" i="6"/>
  <c r="Q149" i="6"/>
  <c r="N150" i="6"/>
  <c r="O150" i="6"/>
  <c r="P150" i="6"/>
  <c r="Q150" i="6"/>
  <c r="N151" i="6"/>
  <c r="O151" i="6"/>
  <c r="P151" i="6"/>
  <c r="Q151" i="6"/>
  <c r="N152" i="6"/>
  <c r="O152" i="6"/>
  <c r="P152" i="6"/>
  <c r="Q152" i="6"/>
  <c r="N153" i="6"/>
  <c r="O153" i="6"/>
  <c r="P153" i="6"/>
  <c r="Q153" i="6"/>
  <c r="N154" i="6"/>
  <c r="O154" i="6"/>
  <c r="P154" i="6"/>
  <c r="Q154" i="6"/>
  <c r="N155" i="6"/>
  <c r="O155" i="6"/>
  <c r="P155" i="6"/>
  <c r="Q155" i="6"/>
  <c r="N156" i="6"/>
  <c r="O156" i="6"/>
  <c r="P156" i="6"/>
  <c r="Q156" i="6"/>
  <c r="N157" i="6"/>
  <c r="O157" i="6"/>
  <c r="P157" i="6"/>
  <c r="Q157" i="6"/>
  <c r="N158" i="6"/>
  <c r="O158" i="6"/>
  <c r="P158" i="6"/>
  <c r="Q158" i="6"/>
  <c r="N159" i="6"/>
  <c r="O159" i="6"/>
  <c r="P159" i="6"/>
  <c r="Q159" i="6"/>
  <c r="N160" i="6"/>
  <c r="O160" i="6"/>
  <c r="P160" i="6"/>
  <c r="Q160" i="6"/>
  <c r="N161" i="6"/>
  <c r="O161" i="6"/>
  <c r="P161" i="6"/>
  <c r="Q161" i="6"/>
  <c r="N162" i="6"/>
  <c r="O162" i="6"/>
  <c r="P162" i="6"/>
  <c r="Q162" i="6"/>
  <c r="N163" i="6"/>
  <c r="O163" i="6"/>
  <c r="P163" i="6"/>
  <c r="Q163" i="6"/>
  <c r="N164" i="6"/>
  <c r="O164" i="6"/>
  <c r="P164" i="6"/>
  <c r="Q164" i="6"/>
  <c r="N165" i="6"/>
  <c r="O165" i="6"/>
  <c r="P165" i="6"/>
  <c r="Q165" i="6"/>
  <c r="N166" i="6"/>
  <c r="O166" i="6"/>
  <c r="P166" i="6"/>
  <c r="Q166" i="6"/>
  <c r="N167" i="6"/>
  <c r="O167" i="6"/>
  <c r="P167" i="6"/>
  <c r="Q167" i="6"/>
  <c r="N168" i="6"/>
  <c r="O168" i="6"/>
  <c r="P168" i="6"/>
  <c r="Q168" i="6"/>
  <c r="N169" i="6"/>
  <c r="O169" i="6"/>
  <c r="P169" i="6"/>
  <c r="Q169" i="6"/>
  <c r="N170" i="6"/>
  <c r="O170" i="6"/>
  <c r="P170" i="6"/>
  <c r="Q170" i="6"/>
  <c r="N171" i="6"/>
  <c r="O171" i="6"/>
  <c r="P171" i="6"/>
  <c r="Q171" i="6"/>
  <c r="N172" i="6"/>
  <c r="O172" i="6"/>
  <c r="P172" i="6"/>
  <c r="Q172" i="6"/>
  <c r="N173" i="6"/>
  <c r="O173" i="6"/>
  <c r="P173" i="6"/>
  <c r="Q173" i="6"/>
  <c r="N174" i="6"/>
  <c r="O174" i="6"/>
  <c r="P174" i="6"/>
  <c r="Q174" i="6"/>
  <c r="N175" i="6"/>
  <c r="O175" i="6"/>
  <c r="P175" i="6"/>
  <c r="Q175" i="6"/>
  <c r="N176" i="6"/>
  <c r="O176" i="6"/>
  <c r="P176" i="6"/>
  <c r="Q176" i="6"/>
  <c r="N177" i="6"/>
  <c r="O177" i="6"/>
  <c r="P177" i="6"/>
  <c r="Q177" i="6"/>
  <c r="N178" i="6"/>
  <c r="O178" i="6"/>
  <c r="P178" i="6"/>
  <c r="Q178" i="6"/>
  <c r="N179" i="6"/>
  <c r="O179" i="6"/>
  <c r="P179" i="6"/>
  <c r="Q179" i="6"/>
  <c r="N180" i="6"/>
  <c r="O180" i="6"/>
  <c r="P180" i="6"/>
  <c r="Q180" i="6"/>
  <c r="N181" i="6"/>
  <c r="O181" i="6"/>
  <c r="P181" i="6"/>
  <c r="Q181" i="6"/>
  <c r="N182" i="6"/>
  <c r="O182" i="6"/>
  <c r="P182" i="6"/>
  <c r="Q182" i="6"/>
  <c r="N183" i="6"/>
  <c r="O183" i="6"/>
  <c r="P183" i="6"/>
  <c r="Q183" i="6"/>
  <c r="N184" i="6"/>
  <c r="O184" i="6"/>
  <c r="P184" i="6"/>
  <c r="Q184" i="6"/>
  <c r="N185" i="6"/>
  <c r="O185" i="6"/>
  <c r="P185" i="6"/>
  <c r="Q185" i="6"/>
  <c r="N186" i="6"/>
  <c r="O186" i="6"/>
  <c r="P186" i="6"/>
  <c r="Q186" i="6"/>
  <c r="N187" i="6"/>
  <c r="O187" i="6"/>
  <c r="P187" i="6"/>
  <c r="Q187" i="6"/>
  <c r="N188" i="6"/>
  <c r="O188" i="6"/>
  <c r="P188" i="6"/>
  <c r="Q188" i="6"/>
  <c r="N189" i="6"/>
  <c r="O189" i="6"/>
  <c r="P189" i="6"/>
  <c r="Q189" i="6"/>
  <c r="N190" i="6"/>
  <c r="O190" i="6"/>
  <c r="P190" i="6"/>
  <c r="Q190" i="6"/>
  <c r="N191" i="6"/>
  <c r="O191" i="6"/>
  <c r="P191" i="6"/>
  <c r="Q191" i="6"/>
  <c r="N192" i="6"/>
  <c r="O192" i="6"/>
  <c r="P192" i="6"/>
  <c r="Q192" i="6"/>
  <c r="N193" i="6"/>
  <c r="O193" i="6"/>
  <c r="P193" i="6"/>
  <c r="Q193" i="6"/>
  <c r="N194" i="6"/>
  <c r="O194" i="6"/>
  <c r="P194" i="6"/>
  <c r="Q194" i="6"/>
  <c r="N195" i="6"/>
  <c r="O195" i="6"/>
  <c r="P195" i="6"/>
  <c r="Q195" i="6"/>
  <c r="N196" i="6"/>
  <c r="O196" i="6"/>
  <c r="P196" i="6"/>
  <c r="Q196" i="6"/>
  <c r="N197" i="6"/>
  <c r="O197" i="6"/>
  <c r="P197" i="6"/>
  <c r="Q197" i="6"/>
  <c r="N198" i="6"/>
  <c r="O198" i="6"/>
  <c r="P198" i="6"/>
  <c r="Q198" i="6"/>
  <c r="N199" i="6"/>
  <c r="O199" i="6"/>
  <c r="P199" i="6"/>
  <c r="Q199" i="6"/>
  <c r="N200" i="6"/>
  <c r="O200" i="6"/>
  <c r="P200" i="6"/>
  <c r="Q200" i="6"/>
  <c r="N201" i="6"/>
  <c r="O201" i="6"/>
  <c r="P201" i="6"/>
  <c r="Q201" i="6"/>
  <c r="N202" i="6"/>
  <c r="O202" i="6"/>
  <c r="P202" i="6"/>
  <c r="Q202" i="6"/>
  <c r="N203" i="6"/>
  <c r="O203" i="6"/>
  <c r="P203" i="6"/>
  <c r="Q203" i="6"/>
  <c r="N204" i="6"/>
  <c r="O204" i="6"/>
  <c r="P204" i="6"/>
  <c r="Q204" i="6"/>
  <c r="N205" i="6"/>
  <c r="O205" i="6"/>
  <c r="P205" i="6"/>
  <c r="Q205" i="6"/>
  <c r="N206" i="6"/>
  <c r="O206" i="6"/>
  <c r="P206" i="6"/>
  <c r="Q206" i="6"/>
  <c r="N207" i="6"/>
  <c r="O207" i="6"/>
  <c r="P207" i="6"/>
  <c r="Q207" i="6"/>
  <c r="N208" i="6"/>
  <c r="O208" i="6"/>
  <c r="P208" i="6"/>
  <c r="Q208" i="6"/>
  <c r="N209" i="6"/>
  <c r="O209" i="6"/>
  <c r="P209" i="6"/>
  <c r="Q209" i="6"/>
  <c r="N210" i="6"/>
  <c r="O210" i="6"/>
  <c r="P210" i="6"/>
  <c r="Q210" i="6"/>
  <c r="N211" i="6"/>
  <c r="O211" i="6"/>
  <c r="P211" i="6"/>
  <c r="Q211" i="6"/>
  <c r="N212" i="6"/>
  <c r="O212" i="6"/>
  <c r="P212" i="6"/>
  <c r="Q212" i="6"/>
  <c r="N213" i="6"/>
  <c r="O213" i="6"/>
  <c r="P213" i="6"/>
  <c r="Q213" i="6"/>
  <c r="N214" i="6"/>
  <c r="O214" i="6"/>
  <c r="P214" i="6"/>
  <c r="Q214" i="6"/>
  <c r="N215" i="6"/>
  <c r="O215" i="6"/>
  <c r="P215" i="6"/>
  <c r="Q215" i="6"/>
  <c r="N216" i="6"/>
  <c r="O216" i="6"/>
  <c r="P216" i="6"/>
  <c r="Q216" i="6"/>
  <c r="N217" i="6"/>
  <c r="O217" i="6"/>
  <c r="P217" i="6"/>
  <c r="Q217" i="6"/>
  <c r="N218" i="6"/>
  <c r="O218" i="6"/>
  <c r="P218" i="6"/>
  <c r="Q218" i="6"/>
  <c r="N219" i="6"/>
  <c r="O219" i="6"/>
  <c r="P219" i="6"/>
  <c r="Q219" i="6"/>
  <c r="N220" i="6"/>
  <c r="O220" i="6"/>
  <c r="P220" i="6"/>
  <c r="Q220" i="6"/>
  <c r="N221" i="6"/>
  <c r="O221" i="6"/>
  <c r="P221" i="6"/>
  <c r="Q221" i="6"/>
  <c r="N222" i="6"/>
  <c r="O222" i="6"/>
  <c r="P222" i="6"/>
  <c r="Q222" i="6"/>
  <c r="N223" i="6"/>
  <c r="O223" i="6"/>
  <c r="P223" i="6"/>
  <c r="Q223" i="6"/>
  <c r="N224" i="6"/>
  <c r="O224" i="6"/>
  <c r="P224" i="6"/>
  <c r="Q224" i="6"/>
  <c r="N225" i="6"/>
  <c r="O225" i="6"/>
  <c r="P225" i="6"/>
  <c r="Q225" i="6"/>
  <c r="N226" i="6"/>
  <c r="O226" i="6"/>
  <c r="P226" i="6"/>
  <c r="Q226" i="6"/>
  <c r="N227" i="6"/>
  <c r="O227" i="6"/>
  <c r="P227" i="6"/>
  <c r="Q227" i="6"/>
  <c r="N228" i="6"/>
  <c r="O228" i="6"/>
  <c r="P228" i="6"/>
  <c r="Q228" i="6"/>
  <c r="N229" i="6"/>
  <c r="O229" i="6"/>
  <c r="P229" i="6"/>
  <c r="Q229" i="6"/>
  <c r="N230" i="6"/>
  <c r="O230" i="6"/>
  <c r="P230" i="6"/>
  <c r="Q230" i="6"/>
  <c r="N231" i="6"/>
  <c r="O231" i="6"/>
  <c r="P231" i="6"/>
  <c r="Q231" i="6"/>
  <c r="N232" i="6"/>
  <c r="O232" i="6"/>
  <c r="P232" i="6"/>
  <c r="Q232" i="6"/>
  <c r="N233" i="6"/>
  <c r="O233" i="6"/>
  <c r="P233" i="6"/>
  <c r="Q233" i="6"/>
  <c r="N234" i="6"/>
  <c r="O234" i="6"/>
  <c r="P234" i="6"/>
  <c r="Q234" i="6"/>
  <c r="N235" i="6"/>
  <c r="O235" i="6"/>
  <c r="P235" i="6"/>
  <c r="Q235" i="6"/>
  <c r="N236" i="6"/>
  <c r="O236" i="6"/>
  <c r="P236" i="6"/>
  <c r="Q236" i="6"/>
  <c r="N237" i="6"/>
  <c r="O237" i="6"/>
  <c r="P237" i="6"/>
  <c r="Q237" i="6"/>
  <c r="N238" i="6"/>
  <c r="O238" i="6"/>
  <c r="P238" i="6"/>
  <c r="Q238" i="6"/>
  <c r="N239" i="6"/>
  <c r="O239" i="6"/>
  <c r="P239" i="6"/>
  <c r="Q239" i="6"/>
  <c r="N240" i="6"/>
  <c r="O240" i="6"/>
  <c r="P240" i="6"/>
  <c r="Q240" i="6"/>
  <c r="B195" i="6"/>
  <c r="B194" i="6"/>
  <c r="B193" i="6"/>
  <c r="B192" i="6"/>
  <c r="B191" i="6"/>
  <c r="B190" i="6"/>
  <c r="B189" i="6"/>
  <c r="B188" i="6"/>
  <c r="B187" i="6"/>
  <c r="B186" i="6"/>
  <c r="B185" i="6"/>
  <c r="B184" i="6"/>
  <c r="B183" i="6"/>
  <c r="B182" i="6"/>
  <c r="B181" i="6"/>
  <c r="B180" i="6"/>
  <c r="B179" i="6"/>
  <c r="B178" i="6"/>
  <c r="B177" i="6"/>
  <c r="B176" i="6"/>
  <c r="B175" i="6"/>
  <c r="B174" i="6"/>
  <c r="B173" i="6"/>
  <c r="B172" i="6"/>
  <c r="B171" i="6"/>
  <c r="B170" i="6"/>
  <c r="B169" i="6"/>
  <c r="B168" i="6"/>
  <c r="B167" i="6"/>
  <c r="B166" i="6"/>
  <c r="B165" i="6"/>
  <c r="B164" i="6"/>
  <c r="B163" i="6"/>
  <c r="B162" i="6"/>
  <c r="B161" i="6"/>
  <c r="B160" i="6"/>
  <c r="B159" i="6"/>
  <c r="B158" i="6"/>
  <c r="B157" i="6"/>
  <c r="B156" i="6"/>
  <c r="B155" i="6"/>
  <c r="B154" i="6"/>
  <c r="B153" i="6"/>
  <c r="B152" i="6"/>
  <c r="Q2" i="6"/>
  <c r="R22" i="6" l="1"/>
  <c r="R20" i="6"/>
  <c r="R18" i="6"/>
  <c r="R16" i="6"/>
  <c r="R14" i="6"/>
  <c r="R12" i="6"/>
  <c r="R10" i="6"/>
  <c r="R8" i="6"/>
  <c r="R6" i="6"/>
  <c r="R4" i="6"/>
  <c r="R81" i="6"/>
  <c r="R73" i="6"/>
  <c r="R65" i="6"/>
  <c r="R63" i="6"/>
  <c r="R57" i="6"/>
  <c r="R55" i="6"/>
  <c r="R49" i="6"/>
  <c r="R47" i="6"/>
  <c r="R41" i="6"/>
  <c r="R39" i="6"/>
  <c r="R33" i="6"/>
  <c r="R31" i="6"/>
  <c r="R25" i="6"/>
  <c r="R23" i="6"/>
  <c r="R17" i="6"/>
  <c r="R15" i="6"/>
  <c r="R9" i="6"/>
  <c r="R7" i="6"/>
  <c r="R164" i="6"/>
  <c r="R162" i="6"/>
  <c r="R160" i="6"/>
  <c r="R158" i="6"/>
  <c r="R156" i="6"/>
  <c r="R154" i="6"/>
  <c r="R152" i="6"/>
  <c r="R150" i="6"/>
  <c r="R148" i="6"/>
  <c r="R146" i="6"/>
  <c r="R144" i="6"/>
  <c r="R142" i="6"/>
  <c r="R140" i="6"/>
  <c r="R138" i="6"/>
  <c r="R136" i="6"/>
  <c r="R134" i="6"/>
  <c r="R132" i="6"/>
  <c r="R130" i="6"/>
  <c r="R128" i="6"/>
  <c r="R126" i="6"/>
  <c r="R124" i="6"/>
  <c r="R122" i="6"/>
  <c r="R120" i="6"/>
  <c r="R118" i="6"/>
  <c r="R116" i="6"/>
  <c r="R114" i="6"/>
  <c r="R112" i="6"/>
  <c r="R110" i="6"/>
  <c r="R108" i="6"/>
  <c r="R106" i="6"/>
  <c r="R104" i="6"/>
  <c r="R102" i="6"/>
  <c r="R100" i="6"/>
  <c r="R98" i="6"/>
  <c r="R96" i="6"/>
  <c r="R94" i="6"/>
  <c r="R92" i="6"/>
  <c r="R90" i="6"/>
  <c r="R88" i="6"/>
  <c r="R86" i="6"/>
  <c r="R84" i="6"/>
  <c r="R82" i="6"/>
  <c r="R80" i="6"/>
  <c r="R78" i="6"/>
  <c r="R76" i="6"/>
  <c r="R74" i="6"/>
  <c r="R72" i="6"/>
  <c r="R70" i="6"/>
  <c r="R68" i="6"/>
  <c r="R66" i="6"/>
  <c r="R64" i="6"/>
  <c r="R62" i="6"/>
  <c r="R60" i="6"/>
  <c r="R58" i="6"/>
  <c r="R56" i="6"/>
  <c r="R54" i="6"/>
  <c r="R52" i="6"/>
  <c r="R50" i="6"/>
  <c r="R48" i="6"/>
  <c r="R46" i="6"/>
  <c r="R44" i="6"/>
  <c r="R42" i="6"/>
  <c r="R40" i="6"/>
  <c r="R38" i="6"/>
  <c r="R36" i="6"/>
  <c r="R34" i="6"/>
  <c r="R32" i="6"/>
  <c r="R30" i="6"/>
  <c r="R28" i="6"/>
  <c r="R26" i="6"/>
  <c r="R24" i="6"/>
  <c r="R61" i="6"/>
  <c r="R59" i="6"/>
  <c r="R51" i="6"/>
  <c r="R45" i="6"/>
  <c r="R43" i="6"/>
  <c r="R35" i="6"/>
  <c r="R29" i="6"/>
  <c r="R27" i="6"/>
  <c r="R21" i="6"/>
  <c r="R19" i="6"/>
  <c r="R13" i="6"/>
  <c r="R11" i="6"/>
  <c r="R5" i="6"/>
  <c r="R3" i="6"/>
  <c r="R37" i="6"/>
  <c r="R53" i="6"/>
  <c r="R234" i="6"/>
  <c r="T234" i="6" s="1"/>
  <c r="R224" i="6"/>
  <c r="R214" i="6"/>
  <c r="R202" i="6"/>
  <c r="R194" i="6"/>
  <c r="R186" i="6"/>
  <c r="R178" i="6"/>
  <c r="R240" i="6"/>
  <c r="T240" i="6" s="1"/>
  <c r="R232" i="6"/>
  <c r="R226" i="6"/>
  <c r="R218" i="6"/>
  <c r="R210" i="6"/>
  <c r="R206" i="6"/>
  <c r="R198" i="6"/>
  <c r="R190" i="6"/>
  <c r="R180" i="6"/>
  <c r="R238" i="6"/>
  <c r="T238" i="6" s="1"/>
  <c r="R230" i="6"/>
  <c r="R222" i="6"/>
  <c r="R216" i="6"/>
  <c r="R208" i="6"/>
  <c r="R200" i="6"/>
  <c r="R192" i="6"/>
  <c r="R188" i="6"/>
  <c r="R182" i="6"/>
  <c r="R236" i="6"/>
  <c r="T236" i="6" s="1"/>
  <c r="R228" i="6"/>
  <c r="R220" i="6"/>
  <c r="R212" i="6"/>
  <c r="R204" i="6"/>
  <c r="R196" i="6"/>
  <c r="R184" i="6"/>
  <c r="R170" i="6"/>
  <c r="R172" i="6"/>
  <c r="R174" i="6"/>
  <c r="R237" i="6"/>
  <c r="R231" i="6"/>
  <c r="R225" i="6"/>
  <c r="R219" i="6"/>
  <c r="R213" i="6"/>
  <c r="R207" i="6"/>
  <c r="R201" i="6"/>
  <c r="R195" i="6"/>
  <c r="R189" i="6"/>
  <c r="R183" i="6"/>
  <c r="R177" i="6"/>
  <c r="R171" i="6"/>
  <c r="R165" i="6"/>
  <c r="R159" i="6"/>
  <c r="R153" i="6"/>
  <c r="R147" i="6"/>
  <c r="R141" i="6"/>
  <c r="R135" i="6"/>
  <c r="R129" i="6"/>
  <c r="R123" i="6"/>
  <c r="R119" i="6"/>
  <c r="R113" i="6"/>
  <c r="R109" i="6"/>
  <c r="R105" i="6"/>
  <c r="R101" i="6"/>
  <c r="R97" i="6"/>
  <c r="R91" i="6"/>
  <c r="R85" i="6"/>
  <c r="R77" i="6"/>
  <c r="R69" i="6"/>
  <c r="R166" i="6"/>
  <c r="R239" i="6"/>
  <c r="T239" i="6" s="1"/>
  <c r="R233" i="6"/>
  <c r="R227" i="6"/>
  <c r="R221" i="6"/>
  <c r="R215" i="6"/>
  <c r="R209" i="6"/>
  <c r="R203" i="6"/>
  <c r="R197" i="6"/>
  <c r="R191" i="6"/>
  <c r="R185" i="6"/>
  <c r="R179" i="6"/>
  <c r="R173" i="6"/>
  <c r="R167" i="6"/>
  <c r="R161" i="6"/>
  <c r="R155" i="6"/>
  <c r="R149" i="6"/>
  <c r="R143" i="6"/>
  <c r="R137" i="6"/>
  <c r="R131" i="6"/>
  <c r="R127" i="6"/>
  <c r="R121" i="6"/>
  <c r="R117" i="6"/>
  <c r="R111" i="6"/>
  <c r="R107" i="6"/>
  <c r="R103" i="6"/>
  <c r="R99" i="6"/>
  <c r="R95" i="6"/>
  <c r="R93" i="6"/>
  <c r="R87" i="6"/>
  <c r="R83" i="6"/>
  <c r="R79" i="6"/>
  <c r="R75" i="6"/>
  <c r="R71" i="6"/>
  <c r="R67" i="6"/>
  <c r="R176" i="6"/>
  <c r="R168" i="6"/>
  <c r="R235" i="6"/>
  <c r="T235" i="6" s="1"/>
  <c r="R229" i="6"/>
  <c r="R223" i="6"/>
  <c r="R217" i="6"/>
  <c r="R211" i="6"/>
  <c r="R205" i="6"/>
  <c r="R199" i="6"/>
  <c r="R193" i="6"/>
  <c r="R187" i="6"/>
  <c r="R181" i="6"/>
  <c r="R175" i="6"/>
  <c r="R169" i="6"/>
  <c r="R163" i="6"/>
  <c r="R157" i="6"/>
  <c r="R151" i="6"/>
  <c r="R145" i="6"/>
  <c r="R139" i="6"/>
  <c r="R133" i="6"/>
  <c r="R125" i="6"/>
  <c r="R115" i="6"/>
  <c r="R89" i="6"/>
  <c r="T237" i="6"/>
  <c r="E241" i="2" l="1"/>
  <c r="P241" i="2" s="1"/>
  <c r="E252" i="2"/>
  <c r="E253" i="2"/>
  <c r="E254" i="2"/>
  <c r="E255" i="2"/>
  <c r="P255" i="2" s="1"/>
  <c r="E256" i="2"/>
  <c r="P256" i="2" s="1"/>
  <c r="E257" i="2"/>
  <c r="E258" i="2"/>
  <c r="E259" i="2"/>
  <c r="P259" i="2" s="1"/>
  <c r="E260" i="2"/>
  <c r="E261" i="2"/>
  <c r="E262" i="2"/>
  <c r="E263" i="2"/>
  <c r="P263" i="2" s="1"/>
  <c r="E264" i="2"/>
  <c r="P264" i="2" s="1"/>
  <c r="E265" i="2"/>
  <c r="E266" i="2"/>
  <c r="E267" i="2"/>
  <c r="P267" i="2" s="1"/>
  <c r="E268" i="2"/>
  <c r="E269" i="2"/>
  <c r="P269" i="2" s="1"/>
  <c r="E270" i="2"/>
  <c r="E271" i="2"/>
  <c r="P271" i="2" s="1"/>
  <c r="E272" i="2"/>
  <c r="E273" i="2"/>
  <c r="P273" i="2" s="1"/>
  <c r="E274" i="2"/>
  <c r="P274" i="2" s="1"/>
  <c r="E275" i="2"/>
  <c r="P275" i="2" s="1"/>
  <c r="E276" i="2"/>
  <c r="P276" i="2" s="1"/>
  <c r="E277" i="2"/>
  <c r="P277" i="2" s="1"/>
  <c r="E278" i="2"/>
  <c r="P278" i="2" s="1"/>
  <c r="E279" i="2"/>
  <c r="P279" i="2" s="1"/>
  <c r="E280" i="2"/>
  <c r="E281" i="2"/>
  <c r="E282" i="2"/>
  <c r="E283" i="2"/>
  <c r="P283" i="2" s="1"/>
  <c r="E284" i="2"/>
  <c r="E285" i="2"/>
  <c r="E286" i="2"/>
  <c r="E287" i="2"/>
  <c r="E288" i="2"/>
  <c r="E289" i="2"/>
  <c r="E290" i="2"/>
  <c r="E291" i="2"/>
  <c r="P291" i="2" s="1"/>
  <c r="E292" i="2"/>
  <c r="E293" i="2"/>
  <c r="E294" i="2"/>
  <c r="E295" i="2"/>
  <c r="E296" i="2"/>
  <c r="E297" i="2"/>
  <c r="E298" i="2"/>
  <c r="E299" i="2"/>
  <c r="P299" i="2" s="1"/>
  <c r="E300" i="2"/>
  <c r="G301" i="2"/>
  <c r="H301" i="2"/>
  <c r="I301" i="2"/>
  <c r="J301" i="2"/>
  <c r="K301" i="2"/>
  <c r="L301" i="2"/>
  <c r="M301" i="2"/>
  <c r="N301" i="2"/>
  <c r="O301" i="2"/>
  <c r="G302" i="2"/>
  <c r="H302" i="2"/>
  <c r="I302" i="2"/>
  <c r="J302" i="2"/>
  <c r="K302" i="2"/>
  <c r="L302" i="2"/>
  <c r="M302" i="2"/>
  <c r="N302" i="2"/>
  <c r="O302" i="2"/>
  <c r="G303" i="2"/>
  <c r="H303" i="2"/>
  <c r="I303" i="2"/>
  <c r="J303" i="2"/>
  <c r="K303" i="2"/>
  <c r="L303" i="2"/>
  <c r="M303" i="2"/>
  <c r="N303" i="2"/>
  <c r="O303" i="2"/>
  <c r="G304" i="2"/>
  <c r="H304" i="2"/>
  <c r="I304" i="2"/>
  <c r="J304" i="2"/>
  <c r="K304" i="2"/>
  <c r="L304" i="2"/>
  <c r="M304" i="2"/>
  <c r="N304" i="2"/>
  <c r="O304" i="2"/>
  <c r="G305" i="2"/>
  <c r="H305" i="2"/>
  <c r="I305" i="2"/>
  <c r="J305" i="2"/>
  <c r="K305" i="2"/>
  <c r="L305" i="2"/>
  <c r="M305" i="2"/>
  <c r="N305" i="2"/>
  <c r="O305" i="2"/>
  <c r="G306" i="2"/>
  <c r="H306" i="2"/>
  <c r="I306" i="2"/>
  <c r="J306" i="2"/>
  <c r="K306" i="2"/>
  <c r="L306" i="2"/>
  <c r="M306" i="2"/>
  <c r="N306" i="2"/>
  <c r="O306" i="2"/>
  <c r="G307" i="2"/>
  <c r="H307" i="2"/>
  <c r="I307" i="2"/>
  <c r="J307" i="2"/>
  <c r="K307" i="2"/>
  <c r="L307" i="2"/>
  <c r="M307" i="2"/>
  <c r="N307" i="2"/>
  <c r="O307" i="2"/>
  <c r="G308" i="2"/>
  <c r="H308" i="2"/>
  <c r="I308" i="2"/>
  <c r="J308" i="2"/>
  <c r="K308" i="2"/>
  <c r="L308" i="2"/>
  <c r="M308" i="2"/>
  <c r="N308" i="2"/>
  <c r="O308" i="2"/>
  <c r="G309" i="2"/>
  <c r="H309" i="2"/>
  <c r="I309" i="2"/>
  <c r="J309" i="2"/>
  <c r="K309" i="2"/>
  <c r="L309" i="2"/>
  <c r="M309" i="2"/>
  <c r="N309" i="2"/>
  <c r="O309" i="2"/>
  <c r="G310" i="2"/>
  <c r="H310" i="2"/>
  <c r="I310" i="2"/>
  <c r="J310" i="2"/>
  <c r="K310" i="2"/>
  <c r="L310" i="2"/>
  <c r="M310" i="2"/>
  <c r="N310" i="2"/>
  <c r="O310" i="2"/>
  <c r="G311" i="2"/>
  <c r="H311" i="2"/>
  <c r="I311" i="2"/>
  <c r="J311" i="2"/>
  <c r="K311" i="2"/>
  <c r="L311" i="2"/>
  <c r="M311" i="2"/>
  <c r="N311" i="2"/>
  <c r="O311" i="2"/>
  <c r="G312" i="2"/>
  <c r="H312" i="2"/>
  <c r="I312" i="2"/>
  <c r="J312" i="2"/>
  <c r="K312" i="2"/>
  <c r="L312" i="2"/>
  <c r="M312" i="2"/>
  <c r="N312" i="2"/>
  <c r="O312" i="2"/>
  <c r="G313" i="2"/>
  <c r="H313" i="2"/>
  <c r="I313" i="2"/>
  <c r="J313" i="2"/>
  <c r="K313" i="2"/>
  <c r="L313" i="2"/>
  <c r="M313" i="2"/>
  <c r="N313" i="2"/>
  <c r="O313" i="2"/>
  <c r="G314" i="2"/>
  <c r="H314" i="2"/>
  <c r="I314" i="2"/>
  <c r="J314" i="2"/>
  <c r="K314" i="2"/>
  <c r="L314" i="2"/>
  <c r="M314" i="2"/>
  <c r="N314" i="2"/>
  <c r="O314" i="2"/>
  <c r="G315" i="2"/>
  <c r="H315" i="2"/>
  <c r="I315" i="2"/>
  <c r="J315" i="2"/>
  <c r="K315" i="2"/>
  <c r="L315" i="2"/>
  <c r="M315" i="2"/>
  <c r="N315" i="2"/>
  <c r="O315" i="2"/>
  <c r="G316" i="2"/>
  <c r="H316" i="2"/>
  <c r="I316" i="2"/>
  <c r="J316" i="2"/>
  <c r="K316" i="2"/>
  <c r="L316" i="2"/>
  <c r="M316" i="2"/>
  <c r="N316" i="2"/>
  <c r="O316" i="2"/>
  <c r="G317" i="2"/>
  <c r="H317" i="2"/>
  <c r="I317" i="2"/>
  <c r="J317" i="2"/>
  <c r="K317" i="2"/>
  <c r="L317" i="2"/>
  <c r="M317" i="2"/>
  <c r="N317" i="2"/>
  <c r="O317" i="2"/>
  <c r="G318" i="2"/>
  <c r="H318" i="2"/>
  <c r="I318" i="2"/>
  <c r="J318" i="2"/>
  <c r="K318" i="2"/>
  <c r="L318" i="2"/>
  <c r="M318" i="2"/>
  <c r="N318" i="2"/>
  <c r="O318" i="2"/>
  <c r="G319" i="2"/>
  <c r="H319" i="2"/>
  <c r="I319" i="2"/>
  <c r="J319" i="2"/>
  <c r="K319" i="2"/>
  <c r="L319" i="2"/>
  <c r="M319" i="2"/>
  <c r="N319" i="2"/>
  <c r="O319" i="2"/>
  <c r="G320" i="2"/>
  <c r="H320" i="2"/>
  <c r="I320" i="2"/>
  <c r="J320" i="2"/>
  <c r="K320" i="2"/>
  <c r="L320" i="2"/>
  <c r="M320" i="2"/>
  <c r="N320" i="2"/>
  <c r="O320" i="2"/>
  <c r="G321" i="2"/>
  <c r="H321" i="2"/>
  <c r="I321" i="2"/>
  <c r="J321" i="2"/>
  <c r="K321" i="2"/>
  <c r="L321" i="2"/>
  <c r="M321" i="2"/>
  <c r="N321" i="2"/>
  <c r="O321" i="2"/>
  <c r="G322" i="2"/>
  <c r="H322" i="2"/>
  <c r="I322" i="2"/>
  <c r="J322" i="2"/>
  <c r="K322" i="2"/>
  <c r="L322" i="2"/>
  <c r="M322" i="2"/>
  <c r="N322" i="2"/>
  <c r="O322" i="2"/>
  <c r="G323" i="2"/>
  <c r="H323" i="2"/>
  <c r="I323" i="2"/>
  <c r="J323" i="2"/>
  <c r="K323" i="2"/>
  <c r="L323" i="2"/>
  <c r="M323" i="2"/>
  <c r="N323" i="2"/>
  <c r="O323" i="2"/>
  <c r="G324" i="2"/>
  <c r="H324" i="2"/>
  <c r="I324" i="2"/>
  <c r="J324" i="2"/>
  <c r="K324" i="2"/>
  <c r="L324" i="2"/>
  <c r="M324" i="2"/>
  <c r="N324" i="2"/>
  <c r="O324" i="2"/>
  <c r="G325" i="2"/>
  <c r="H325" i="2"/>
  <c r="I325" i="2"/>
  <c r="J325" i="2"/>
  <c r="K325" i="2"/>
  <c r="L325" i="2"/>
  <c r="M325" i="2"/>
  <c r="N325" i="2"/>
  <c r="O325" i="2"/>
  <c r="G326" i="2"/>
  <c r="H326" i="2"/>
  <c r="I326" i="2"/>
  <c r="J326" i="2"/>
  <c r="K326" i="2"/>
  <c r="L326" i="2"/>
  <c r="M326" i="2"/>
  <c r="N326" i="2"/>
  <c r="O326" i="2"/>
  <c r="G327" i="2"/>
  <c r="H327" i="2"/>
  <c r="I327" i="2"/>
  <c r="J327" i="2"/>
  <c r="K327" i="2"/>
  <c r="L327" i="2"/>
  <c r="M327" i="2"/>
  <c r="N327" i="2"/>
  <c r="O327" i="2"/>
  <c r="G328" i="2"/>
  <c r="H328" i="2"/>
  <c r="I328" i="2"/>
  <c r="J328" i="2"/>
  <c r="K328" i="2"/>
  <c r="L328" i="2"/>
  <c r="M328" i="2"/>
  <c r="N328" i="2"/>
  <c r="O328" i="2"/>
  <c r="B2" i="6"/>
  <c r="B3" i="6"/>
  <c r="B4" i="6"/>
  <c r="B5" i="6"/>
  <c r="B6" i="6"/>
  <c r="B7" i="6"/>
  <c r="B8" i="6"/>
  <c r="B9" i="6"/>
  <c r="B10" i="6"/>
  <c r="B11" i="6"/>
  <c r="B12" i="6"/>
  <c r="B13" i="6"/>
  <c r="B14" i="6"/>
  <c r="B15" i="6"/>
  <c r="B16" i="6"/>
  <c r="B17" i="6"/>
  <c r="B18" i="6"/>
  <c r="B19" i="6"/>
  <c r="B20" i="6"/>
  <c r="B21" i="6"/>
  <c r="B22" i="6"/>
  <c r="B23" i="6"/>
  <c r="B24" i="6"/>
  <c r="B25" i="6"/>
  <c r="B26" i="6"/>
  <c r="B27" i="6"/>
  <c r="B28" i="6"/>
  <c r="B29" i="6"/>
  <c r="B30" i="6"/>
  <c r="B31" i="6"/>
  <c r="B32" i="6"/>
  <c r="B33" i="6"/>
  <c r="B34" i="6"/>
  <c r="B35" i="6"/>
  <c r="B36" i="6"/>
  <c r="B37" i="6"/>
  <c r="B38" i="6"/>
  <c r="B39" i="6"/>
  <c r="B40" i="6"/>
  <c r="B41" i="6"/>
  <c r="B42" i="6"/>
  <c r="B43" i="6"/>
  <c r="B44" i="6"/>
  <c r="B45" i="6"/>
  <c r="B46" i="6"/>
  <c r="B47" i="6"/>
  <c r="B48" i="6"/>
  <c r="B49" i="6"/>
  <c r="B50" i="6"/>
  <c r="B51" i="6"/>
  <c r="B52" i="6"/>
  <c r="B53" i="6"/>
  <c r="B54" i="6"/>
  <c r="B55" i="6"/>
  <c r="B56" i="6"/>
  <c r="B57" i="6"/>
  <c r="B58" i="6"/>
  <c r="B59" i="6"/>
  <c r="B60" i="6"/>
  <c r="B61" i="6"/>
  <c r="B62" i="6"/>
  <c r="B63" i="6"/>
  <c r="B64" i="6"/>
  <c r="B65" i="6"/>
  <c r="B66" i="6"/>
  <c r="B67" i="6"/>
  <c r="B68" i="6"/>
  <c r="B69" i="6"/>
  <c r="B70" i="6"/>
  <c r="B71" i="6"/>
  <c r="B72" i="6"/>
  <c r="B73" i="6"/>
  <c r="B74" i="6"/>
  <c r="B75" i="6"/>
  <c r="B76" i="6"/>
  <c r="B77" i="6"/>
  <c r="B78" i="6"/>
  <c r="B79" i="6"/>
  <c r="B80" i="6"/>
  <c r="B81" i="6"/>
  <c r="B82" i="6"/>
  <c r="B83" i="6"/>
  <c r="B84" i="6"/>
  <c r="B85" i="6"/>
  <c r="B86" i="6"/>
  <c r="B87" i="6"/>
  <c r="B88" i="6"/>
  <c r="B89" i="6"/>
  <c r="B90" i="6"/>
  <c r="B91" i="6"/>
  <c r="B92" i="6"/>
  <c r="B93" i="6"/>
  <c r="B94" i="6"/>
  <c r="B95" i="6"/>
  <c r="B96" i="6"/>
  <c r="B97" i="6"/>
  <c r="B98" i="6"/>
  <c r="B99" i="6"/>
  <c r="B100" i="6"/>
  <c r="B101" i="6"/>
  <c r="B102" i="6"/>
  <c r="B103" i="6"/>
  <c r="B104" i="6"/>
  <c r="B105" i="6"/>
  <c r="B106" i="6"/>
  <c r="B107" i="6"/>
  <c r="B108" i="6"/>
  <c r="B109" i="6"/>
  <c r="B110" i="6"/>
  <c r="B111" i="6"/>
  <c r="B112" i="6"/>
  <c r="B113" i="6"/>
  <c r="B114" i="6"/>
  <c r="B115" i="6"/>
  <c r="B116" i="6"/>
  <c r="B117" i="6"/>
  <c r="B118" i="6"/>
  <c r="B119" i="6"/>
  <c r="B120" i="6"/>
  <c r="B121" i="6"/>
  <c r="B122" i="6"/>
  <c r="B123" i="6"/>
  <c r="B124" i="6"/>
  <c r="B125" i="6"/>
  <c r="B126" i="6"/>
  <c r="B127" i="6"/>
  <c r="B128" i="6"/>
  <c r="B129" i="6"/>
  <c r="B130" i="6"/>
  <c r="B131" i="6"/>
  <c r="B132" i="6"/>
  <c r="B133" i="6"/>
  <c r="B134" i="6"/>
  <c r="B135" i="6"/>
  <c r="B136" i="6"/>
  <c r="B137" i="6"/>
  <c r="B138" i="6"/>
  <c r="B139" i="6"/>
  <c r="B140" i="6"/>
  <c r="B141" i="6"/>
  <c r="B142" i="6"/>
  <c r="B143" i="6"/>
  <c r="B144" i="6"/>
  <c r="B145" i="6"/>
  <c r="B146" i="6"/>
  <c r="B147" i="6"/>
  <c r="B148" i="6"/>
  <c r="B149" i="6"/>
  <c r="B150" i="6"/>
  <c r="B151" i="6"/>
  <c r="P2" i="6"/>
  <c r="O2" i="6"/>
  <c r="N2" i="6"/>
  <c r="M298" i="2" l="1"/>
  <c r="P298" i="2"/>
  <c r="M290" i="2"/>
  <c r="P290" i="2"/>
  <c r="M282" i="2"/>
  <c r="P282" i="2"/>
  <c r="N266" i="2"/>
  <c r="P266" i="2"/>
  <c r="N258" i="2"/>
  <c r="P258" i="2"/>
  <c r="N297" i="2"/>
  <c r="P297" i="2"/>
  <c r="N289" i="2"/>
  <c r="P289" i="2"/>
  <c r="N281" i="2"/>
  <c r="P281" i="2"/>
  <c r="G265" i="2"/>
  <c r="P265" i="2"/>
  <c r="O257" i="2"/>
  <c r="P257" i="2"/>
  <c r="H295" i="2"/>
  <c r="P295" i="2"/>
  <c r="H287" i="2"/>
  <c r="P287" i="2"/>
  <c r="G296" i="2"/>
  <c r="P296" i="2"/>
  <c r="G288" i="2"/>
  <c r="P288" i="2"/>
  <c r="O280" i="2"/>
  <c r="P280" i="2"/>
  <c r="G272" i="2"/>
  <c r="P272" i="2"/>
  <c r="I294" i="2"/>
  <c r="P294" i="2"/>
  <c r="I286" i="2"/>
  <c r="P286" i="2"/>
  <c r="I270" i="2"/>
  <c r="P270" i="2"/>
  <c r="J262" i="2"/>
  <c r="P262" i="2"/>
  <c r="J254" i="2"/>
  <c r="P254" i="2"/>
  <c r="J293" i="2"/>
  <c r="P293" i="2"/>
  <c r="J285" i="2"/>
  <c r="P285" i="2"/>
  <c r="K261" i="2"/>
  <c r="P261" i="2"/>
  <c r="K253" i="2"/>
  <c r="P253" i="2"/>
  <c r="K300" i="2"/>
  <c r="P300" i="2"/>
  <c r="K292" i="2"/>
  <c r="P292" i="2"/>
  <c r="K284" i="2"/>
  <c r="P284" i="2"/>
  <c r="L268" i="2"/>
  <c r="P268" i="2"/>
  <c r="L260" i="2"/>
  <c r="P260" i="2"/>
  <c r="L252" i="2"/>
  <c r="P252" i="2"/>
  <c r="I300" i="2"/>
  <c r="O296" i="2"/>
  <c r="M299" i="2"/>
  <c r="N299" i="2"/>
  <c r="G299" i="2"/>
  <c r="O299" i="2"/>
  <c r="H299" i="2"/>
  <c r="I299" i="2"/>
  <c r="J299" i="2"/>
  <c r="K299" i="2"/>
  <c r="M291" i="2"/>
  <c r="N291" i="2"/>
  <c r="G291" i="2"/>
  <c r="O291" i="2"/>
  <c r="H291" i="2"/>
  <c r="I291" i="2"/>
  <c r="J291" i="2"/>
  <c r="K291" i="2"/>
  <c r="M283" i="2"/>
  <c r="N283" i="2"/>
  <c r="G283" i="2"/>
  <c r="O283" i="2"/>
  <c r="H283" i="2"/>
  <c r="I283" i="2"/>
  <c r="J283" i="2"/>
  <c r="K283" i="2"/>
  <c r="M275" i="2"/>
  <c r="N275" i="2"/>
  <c r="G275" i="2"/>
  <c r="O275" i="2"/>
  <c r="H275" i="2"/>
  <c r="I275" i="2"/>
  <c r="J275" i="2"/>
  <c r="K275" i="2"/>
  <c r="N267" i="2"/>
  <c r="G267" i="2"/>
  <c r="O267" i="2"/>
  <c r="H267" i="2"/>
  <c r="I267" i="2"/>
  <c r="J267" i="2"/>
  <c r="K267" i="2"/>
  <c r="L267" i="2"/>
  <c r="N259" i="2"/>
  <c r="G259" i="2"/>
  <c r="O259" i="2"/>
  <c r="H259" i="2"/>
  <c r="I259" i="2"/>
  <c r="J259" i="2"/>
  <c r="K259" i="2"/>
  <c r="L259" i="2"/>
  <c r="L275" i="2"/>
  <c r="N298" i="2"/>
  <c r="G298" i="2"/>
  <c r="O298" i="2"/>
  <c r="H298" i="2"/>
  <c r="I298" i="2"/>
  <c r="J298" i="2"/>
  <c r="K298" i="2"/>
  <c r="L298" i="2"/>
  <c r="N290" i="2"/>
  <c r="G290" i="2"/>
  <c r="O290" i="2"/>
  <c r="H290" i="2"/>
  <c r="I290" i="2"/>
  <c r="J290" i="2"/>
  <c r="K290" i="2"/>
  <c r="L290" i="2"/>
  <c r="N282" i="2"/>
  <c r="G282" i="2"/>
  <c r="O282" i="2"/>
  <c r="H282" i="2"/>
  <c r="I282" i="2"/>
  <c r="J282" i="2"/>
  <c r="K282" i="2"/>
  <c r="L282" i="2"/>
  <c r="N274" i="2"/>
  <c r="G274" i="2"/>
  <c r="O274" i="2"/>
  <c r="H274" i="2"/>
  <c r="I274" i="2"/>
  <c r="J274" i="2"/>
  <c r="K274" i="2"/>
  <c r="L274" i="2"/>
  <c r="G266" i="2"/>
  <c r="O266" i="2"/>
  <c r="H266" i="2"/>
  <c r="I266" i="2"/>
  <c r="J266" i="2"/>
  <c r="K266" i="2"/>
  <c r="L266" i="2"/>
  <c r="M266" i="2"/>
  <c r="G258" i="2"/>
  <c r="O258" i="2"/>
  <c r="H258" i="2"/>
  <c r="I258" i="2"/>
  <c r="J258" i="2"/>
  <c r="K258" i="2"/>
  <c r="L258" i="2"/>
  <c r="M258" i="2"/>
  <c r="N300" i="2"/>
  <c r="O288" i="2"/>
  <c r="M274" i="2"/>
  <c r="M267" i="2"/>
  <c r="G297" i="2"/>
  <c r="O297" i="2"/>
  <c r="H297" i="2"/>
  <c r="I297" i="2"/>
  <c r="J297" i="2"/>
  <c r="K297" i="2"/>
  <c r="L297" i="2"/>
  <c r="M297" i="2"/>
  <c r="G289" i="2"/>
  <c r="O289" i="2"/>
  <c r="H289" i="2"/>
  <c r="I289" i="2"/>
  <c r="J289" i="2"/>
  <c r="K289" i="2"/>
  <c r="L289" i="2"/>
  <c r="M289" i="2"/>
  <c r="G281" i="2"/>
  <c r="O281" i="2"/>
  <c r="H281" i="2"/>
  <c r="I281" i="2"/>
  <c r="J281" i="2"/>
  <c r="K281" i="2"/>
  <c r="L281" i="2"/>
  <c r="M281" i="2"/>
  <c r="G273" i="2"/>
  <c r="O273" i="2"/>
  <c r="H273" i="2"/>
  <c r="I273" i="2"/>
  <c r="J273" i="2"/>
  <c r="K273" i="2"/>
  <c r="L273" i="2"/>
  <c r="M273" i="2"/>
  <c r="H265" i="2"/>
  <c r="I265" i="2"/>
  <c r="J265" i="2"/>
  <c r="K265" i="2"/>
  <c r="L265" i="2"/>
  <c r="M265" i="2"/>
  <c r="N265" i="2"/>
  <c r="H257" i="2"/>
  <c r="I257" i="2"/>
  <c r="J257" i="2"/>
  <c r="K257" i="2"/>
  <c r="L257" i="2"/>
  <c r="M257" i="2"/>
  <c r="N257" i="2"/>
  <c r="H241" i="2"/>
  <c r="I241" i="2"/>
  <c r="J241" i="2"/>
  <c r="K241" i="2"/>
  <c r="L241" i="2"/>
  <c r="M241" i="2"/>
  <c r="N241" i="2"/>
  <c r="M300" i="2"/>
  <c r="N273" i="2"/>
  <c r="M259" i="2"/>
  <c r="H296" i="2"/>
  <c r="I296" i="2"/>
  <c r="J296" i="2"/>
  <c r="K296" i="2"/>
  <c r="L296" i="2"/>
  <c r="M296" i="2"/>
  <c r="N296" i="2"/>
  <c r="H288" i="2"/>
  <c r="F288" i="2" s="1"/>
  <c r="I288" i="2"/>
  <c r="J288" i="2"/>
  <c r="K288" i="2"/>
  <c r="L288" i="2"/>
  <c r="M288" i="2"/>
  <c r="N288" i="2"/>
  <c r="H280" i="2"/>
  <c r="I280" i="2"/>
  <c r="J280" i="2"/>
  <c r="K280" i="2"/>
  <c r="L280" i="2"/>
  <c r="M280" i="2"/>
  <c r="N280" i="2"/>
  <c r="H272" i="2"/>
  <c r="F272" i="2" s="1"/>
  <c r="I272" i="2"/>
  <c r="J272" i="2"/>
  <c r="K272" i="2"/>
  <c r="L272" i="2"/>
  <c r="M272" i="2"/>
  <c r="N272" i="2"/>
  <c r="I264" i="2"/>
  <c r="J264" i="2"/>
  <c r="K264" i="2"/>
  <c r="L264" i="2"/>
  <c r="M264" i="2"/>
  <c r="N264" i="2"/>
  <c r="G264" i="2"/>
  <c r="O264" i="2"/>
  <c r="I256" i="2"/>
  <c r="J256" i="2"/>
  <c r="K256" i="2"/>
  <c r="L256" i="2"/>
  <c r="M256" i="2"/>
  <c r="N256" i="2"/>
  <c r="G256" i="2"/>
  <c r="O256" i="2"/>
  <c r="G280" i="2"/>
  <c r="O272" i="2"/>
  <c r="O265" i="2"/>
  <c r="I295" i="2"/>
  <c r="J295" i="2"/>
  <c r="K295" i="2"/>
  <c r="L295" i="2"/>
  <c r="M295" i="2"/>
  <c r="N295" i="2"/>
  <c r="G295" i="2"/>
  <c r="O295" i="2"/>
  <c r="I287" i="2"/>
  <c r="J287" i="2"/>
  <c r="K287" i="2"/>
  <c r="L287" i="2"/>
  <c r="M287" i="2"/>
  <c r="N287" i="2"/>
  <c r="G287" i="2"/>
  <c r="F287" i="2" s="1"/>
  <c r="O287" i="2"/>
  <c r="I279" i="2"/>
  <c r="J279" i="2"/>
  <c r="K279" i="2"/>
  <c r="L279" i="2"/>
  <c r="M279" i="2"/>
  <c r="N279" i="2"/>
  <c r="G279" i="2"/>
  <c r="O279" i="2"/>
  <c r="I271" i="2"/>
  <c r="J271" i="2"/>
  <c r="K271" i="2"/>
  <c r="L271" i="2"/>
  <c r="M271" i="2"/>
  <c r="N271" i="2"/>
  <c r="G271" i="2"/>
  <c r="O271" i="2"/>
  <c r="J263" i="2"/>
  <c r="K263" i="2"/>
  <c r="L263" i="2"/>
  <c r="M263" i="2"/>
  <c r="N263" i="2"/>
  <c r="G263" i="2"/>
  <c r="O263" i="2"/>
  <c r="H263" i="2"/>
  <c r="J255" i="2"/>
  <c r="K255" i="2"/>
  <c r="L255" i="2"/>
  <c r="M255" i="2"/>
  <c r="N255" i="2"/>
  <c r="G255" i="2"/>
  <c r="O255" i="2"/>
  <c r="H255" i="2"/>
  <c r="H279" i="2"/>
  <c r="J294" i="2"/>
  <c r="K294" i="2"/>
  <c r="L294" i="2"/>
  <c r="M294" i="2"/>
  <c r="N294" i="2"/>
  <c r="G294" i="2"/>
  <c r="O294" i="2"/>
  <c r="H294" i="2"/>
  <c r="J286" i="2"/>
  <c r="K286" i="2"/>
  <c r="L286" i="2"/>
  <c r="M286" i="2"/>
  <c r="N286" i="2"/>
  <c r="G286" i="2"/>
  <c r="O286" i="2"/>
  <c r="H286" i="2"/>
  <c r="J278" i="2"/>
  <c r="K278" i="2"/>
  <c r="L278" i="2"/>
  <c r="M278" i="2"/>
  <c r="N278" i="2"/>
  <c r="G278" i="2"/>
  <c r="O278" i="2"/>
  <c r="H278" i="2"/>
  <c r="J270" i="2"/>
  <c r="K270" i="2"/>
  <c r="L270" i="2"/>
  <c r="M270" i="2"/>
  <c r="N270" i="2"/>
  <c r="G270" i="2"/>
  <c r="O270" i="2"/>
  <c r="H270" i="2"/>
  <c r="K262" i="2"/>
  <c r="L262" i="2"/>
  <c r="M262" i="2"/>
  <c r="N262" i="2"/>
  <c r="G262" i="2"/>
  <c r="O262" i="2"/>
  <c r="H262" i="2"/>
  <c r="I262" i="2"/>
  <c r="K254" i="2"/>
  <c r="L254" i="2"/>
  <c r="M254" i="2"/>
  <c r="N254" i="2"/>
  <c r="G254" i="2"/>
  <c r="O254" i="2"/>
  <c r="H254" i="2"/>
  <c r="I254" i="2"/>
  <c r="L299" i="2"/>
  <c r="I278" i="2"/>
  <c r="H271" i="2"/>
  <c r="H264" i="2"/>
  <c r="G257" i="2"/>
  <c r="K293" i="2"/>
  <c r="L293" i="2"/>
  <c r="M293" i="2"/>
  <c r="N293" i="2"/>
  <c r="G293" i="2"/>
  <c r="O293" i="2"/>
  <c r="H293" i="2"/>
  <c r="I293" i="2"/>
  <c r="K285" i="2"/>
  <c r="L285" i="2"/>
  <c r="M285" i="2"/>
  <c r="N285" i="2"/>
  <c r="G285" i="2"/>
  <c r="O285" i="2"/>
  <c r="H285" i="2"/>
  <c r="I285" i="2"/>
  <c r="K277" i="2"/>
  <c r="L277" i="2"/>
  <c r="M277" i="2"/>
  <c r="N277" i="2"/>
  <c r="G277" i="2"/>
  <c r="O277" i="2"/>
  <c r="H277" i="2"/>
  <c r="I277" i="2"/>
  <c r="L269" i="2"/>
  <c r="M269" i="2"/>
  <c r="N269" i="2"/>
  <c r="G269" i="2"/>
  <c r="O269" i="2"/>
  <c r="H269" i="2"/>
  <c r="I269" i="2"/>
  <c r="J269" i="2"/>
  <c r="L261" i="2"/>
  <c r="M261" i="2"/>
  <c r="N261" i="2"/>
  <c r="G261" i="2"/>
  <c r="O261" i="2"/>
  <c r="H261" i="2"/>
  <c r="I261" i="2"/>
  <c r="J261" i="2"/>
  <c r="L253" i="2"/>
  <c r="M253" i="2"/>
  <c r="N253" i="2"/>
  <c r="G253" i="2"/>
  <c r="O253" i="2"/>
  <c r="H253" i="2"/>
  <c r="I253" i="2"/>
  <c r="J253" i="2"/>
  <c r="L291" i="2"/>
  <c r="J277" i="2"/>
  <c r="I263" i="2"/>
  <c r="H256" i="2"/>
  <c r="O241" i="2"/>
  <c r="L300" i="2"/>
  <c r="G300" i="2"/>
  <c r="O300" i="2"/>
  <c r="H300" i="2"/>
  <c r="J300" i="2"/>
  <c r="L292" i="2"/>
  <c r="M292" i="2"/>
  <c r="N292" i="2"/>
  <c r="G292" i="2"/>
  <c r="O292" i="2"/>
  <c r="H292" i="2"/>
  <c r="I292" i="2"/>
  <c r="J292" i="2"/>
  <c r="L284" i="2"/>
  <c r="M284" i="2"/>
  <c r="N284" i="2"/>
  <c r="G284" i="2"/>
  <c r="O284" i="2"/>
  <c r="H284" i="2"/>
  <c r="I284" i="2"/>
  <c r="J284" i="2"/>
  <c r="L276" i="2"/>
  <c r="M276" i="2"/>
  <c r="N276" i="2"/>
  <c r="G276" i="2"/>
  <c r="O276" i="2"/>
  <c r="H276" i="2"/>
  <c r="I276" i="2"/>
  <c r="J276" i="2"/>
  <c r="M268" i="2"/>
  <c r="N268" i="2"/>
  <c r="G268" i="2"/>
  <c r="O268" i="2"/>
  <c r="H268" i="2"/>
  <c r="I268" i="2"/>
  <c r="J268" i="2"/>
  <c r="K268" i="2"/>
  <c r="M260" i="2"/>
  <c r="N260" i="2"/>
  <c r="G260" i="2"/>
  <c r="O260" i="2"/>
  <c r="H260" i="2"/>
  <c r="I260" i="2"/>
  <c r="J260" i="2"/>
  <c r="K260" i="2"/>
  <c r="M252" i="2"/>
  <c r="N252" i="2"/>
  <c r="G252" i="2"/>
  <c r="O252" i="2"/>
  <c r="H252" i="2"/>
  <c r="I252" i="2"/>
  <c r="J252" i="2"/>
  <c r="K252" i="2"/>
  <c r="L283" i="2"/>
  <c r="K276" i="2"/>
  <c r="K269" i="2"/>
  <c r="I255" i="2"/>
  <c r="G241" i="2"/>
  <c r="T233" i="6"/>
  <c r="T231" i="6"/>
  <c r="T227" i="6"/>
  <c r="T225" i="6"/>
  <c r="T223" i="6"/>
  <c r="T229" i="6"/>
  <c r="T221" i="6"/>
  <c r="T232" i="6"/>
  <c r="T230" i="6"/>
  <c r="T228" i="6"/>
  <c r="T226" i="6"/>
  <c r="T224" i="6"/>
  <c r="T222" i="6"/>
  <c r="F325" i="2"/>
  <c r="F317" i="2"/>
  <c r="F313" i="2"/>
  <c r="F309" i="2"/>
  <c r="F305" i="2"/>
  <c r="F301" i="2"/>
  <c r="F328" i="2"/>
  <c r="F316" i="2"/>
  <c r="F312" i="2"/>
  <c r="F308" i="2"/>
  <c r="F304" i="2"/>
  <c r="F327" i="2"/>
  <c r="F323" i="2"/>
  <c r="F311" i="2"/>
  <c r="F307" i="2"/>
  <c r="F303" i="2"/>
  <c r="F319" i="2"/>
  <c r="F315" i="2"/>
  <c r="F326" i="2"/>
  <c r="F322" i="2"/>
  <c r="F318" i="2"/>
  <c r="F314" i="2"/>
  <c r="F310" i="2"/>
  <c r="F306" i="2"/>
  <c r="F302" i="2"/>
  <c r="F321" i="2"/>
  <c r="F324" i="2"/>
  <c r="F320" i="2"/>
  <c r="R2" i="6"/>
  <c r="T205" i="6"/>
  <c r="T165" i="6"/>
  <c r="T149" i="6"/>
  <c r="T133" i="6"/>
  <c r="T117" i="6"/>
  <c r="T101" i="6"/>
  <c r="T77" i="6"/>
  <c r="T61" i="6"/>
  <c r="T45" i="6"/>
  <c r="T29" i="6"/>
  <c r="T13" i="6"/>
  <c r="T220" i="6"/>
  <c r="T212" i="6"/>
  <c r="T204" i="6"/>
  <c r="T196" i="6"/>
  <c r="T188" i="6"/>
  <c r="T180" i="6"/>
  <c r="T172" i="6"/>
  <c r="T164" i="6"/>
  <c r="T156" i="6"/>
  <c r="T148" i="6"/>
  <c r="T140" i="6"/>
  <c r="T132" i="6"/>
  <c r="T124" i="6"/>
  <c r="T116" i="6"/>
  <c r="T108" i="6"/>
  <c r="T100" i="6"/>
  <c r="T92" i="6"/>
  <c r="T84" i="6"/>
  <c r="T76" i="6"/>
  <c r="T68" i="6"/>
  <c r="T60" i="6"/>
  <c r="T52" i="6"/>
  <c r="T44" i="6"/>
  <c r="T36" i="6"/>
  <c r="T28" i="6"/>
  <c r="T20" i="6"/>
  <c r="T12" i="6"/>
  <c r="T4" i="6"/>
  <c r="T197" i="6"/>
  <c r="T157" i="6"/>
  <c r="T141" i="6"/>
  <c r="T125" i="6"/>
  <c r="T109" i="6"/>
  <c r="T93" i="6"/>
  <c r="T85" i="6"/>
  <c r="T69" i="6"/>
  <c r="T53" i="6"/>
  <c r="T37" i="6"/>
  <c r="T21" i="6"/>
  <c r="T5" i="6"/>
  <c r="T219" i="6"/>
  <c r="T211" i="6"/>
  <c r="T203" i="6"/>
  <c r="T195" i="6"/>
  <c r="T187" i="6"/>
  <c r="T179" i="6"/>
  <c r="T171" i="6"/>
  <c r="T163" i="6"/>
  <c r="T155" i="6"/>
  <c r="T147" i="6"/>
  <c r="T139" i="6"/>
  <c r="T131" i="6"/>
  <c r="T123" i="6"/>
  <c r="T115" i="6"/>
  <c r="T107" i="6"/>
  <c r="T99" i="6"/>
  <c r="T91" i="6"/>
  <c r="T83" i="6"/>
  <c r="T75" i="6"/>
  <c r="T67" i="6"/>
  <c r="T59" i="6"/>
  <c r="T51" i="6"/>
  <c r="T43" i="6"/>
  <c r="T35" i="6"/>
  <c r="T27" i="6"/>
  <c r="T19" i="6"/>
  <c r="T11" i="6"/>
  <c r="T3" i="6"/>
  <c r="T173" i="6"/>
  <c r="T194" i="6"/>
  <c r="T170" i="6"/>
  <c r="T138" i="6"/>
  <c r="T114" i="6"/>
  <c r="T90" i="6"/>
  <c r="T66" i="6"/>
  <c r="T42" i="6"/>
  <c r="T10" i="6"/>
  <c r="T217" i="6"/>
  <c r="T209" i="6"/>
  <c r="T201" i="6"/>
  <c r="T193" i="6"/>
  <c r="T185" i="6"/>
  <c r="T177" i="6"/>
  <c r="T169" i="6"/>
  <c r="T161" i="6"/>
  <c r="T153" i="6"/>
  <c r="T145" i="6"/>
  <c r="T137" i="6"/>
  <c r="T129" i="6"/>
  <c r="T121" i="6"/>
  <c r="T113" i="6"/>
  <c r="T105" i="6"/>
  <c r="T97" i="6"/>
  <c r="T89" i="6"/>
  <c r="T81" i="6"/>
  <c r="T73" i="6"/>
  <c r="T65" i="6"/>
  <c r="T57" i="6"/>
  <c r="T49" i="6"/>
  <c r="T41" i="6"/>
  <c r="T33" i="6"/>
  <c r="T25" i="6"/>
  <c r="T17" i="6"/>
  <c r="T9" i="6"/>
  <c r="T181" i="6"/>
  <c r="T202" i="6"/>
  <c r="T186" i="6"/>
  <c r="T162" i="6"/>
  <c r="T122" i="6"/>
  <c r="T98" i="6"/>
  <c r="T74" i="6"/>
  <c r="T50" i="6"/>
  <c r="T18" i="6"/>
  <c r="T216" i="6"/>
  <c r="T208" i="6"/>
  <c r="T200" i="6"/>
  <c r="T192" i="6"/>
  <c r="T184" i="6"/>
  <c r="T176" i="6"/>
  <c r="T168" i="6"/>
  <c r="T160" i="6"/>
  <c r="T152" i="6"/>
  <c r="T144" i="6"/>
  <c r="T136" i="6"/>
  <c r="T128" i="6"/>
  <c r="T120" i="6"/>
  <c r="T112" i="6"/>
  <c r="T104" i="6"/>
  <c r="T96" i="6"/>
  <c r="T88" i="6"/>
  <c r="T80" i="6"/>
  <c r="T72" i="6"/>
  <c r="T64" i="6"/>
  <c r="T56" i="6"/>
  <c r="T48" i="6"/>
  <c r="T40" i="6"/>
  <c r="T32" i="6"/>
  <c r="T24" i="6"/>
  <c r="T16" i="6"/>
  <c r="T8" i="6"/>
  <c r="T213" i="6"/>
  <c r="T210" i="6"/>
  <c r="T146" i="6"/>
  <c r="T215" i="6"/>
  <c r="T207" i="6"/>
  <c r="T199" i="6"/>
  <c r="T191" i="6"/>
  <c r="T183" i="6"/>
  <c r="T175" i="6"/>
  <c r="T167" i="6"/>
  <c r="T159" i="6"/>
  <c r="T151" i="6"/>
  <c r="T143" i="6"/>
  <c r="T135" i="6"/>
  <c r="T127" i="6"/>
  <c r="T119" i="6"/>
  <c r="T111" i="6"/>
  <c r="T103" i="6"/>
  <c r="T95" i="6"/>
  <c r="T87" i="6"/>
  <c r="T79" i="6"/>
  <c r="T71" i="6"/>
  <c r="T63" i="6"/>
  <c r="T55" i="6"/>
  <c r="T47" i="6"/>
  <c r="T39" i="6"/>
  <c r="T31" i="6"/>
  <c r="T23" i="6"/>
  <c r="T15" i="6"/>
  <c r="T7" i="6"/>
  <c r="T189" i="6"/>
  <c r="T218" i="6"/>
  <c r="T178" i="6"/>
  <c r="T154" i="6"/>
  <c r="T130" i="6"/>
  <c r="T106" i="6"/>
  <c r="T82" i="6"/>
  <c r="T58" i="6"/>
  <c r="T34" i="6"/>
  <c r="T26" i="6"/>
  <c r="T214" i="6"/>
  <c r="T206" i="6"/>
  <c r="T198" i="6"/>
  <c r="T190" i="6"/>
  <c r="T182" i="6"/>
  <c r="T174" i="6"/>
  <c r="T166" i="6"/>
  <c r="T158" i="6"/>
  <c r="T150" i="6"/>
  <c r="T142" i="6"/>
  <c r="T134" i="6"/>
  <c r="T126" i="6"/>
  <c r="T118" i="6"/>
  <c r="T110" i="6"/>
  <c r="T102" i="6"/>
  <c r="T94" i="6"/>
  <c r="T86" i="6"/>
  <c r="T78" i="6"/>
  <c r="T70" i="6"/>
  <c r="T62" i="6"/>
  <c r="T54" i="6"/>
  <c r="T46" i="6"/>
  <c r="T38" i="6"/>
  <c r="T30" i="6"/>
  <c r="T22" i="6"/>
  <c r="T14" i="6"/>
  <c r="T6" i="6"/>
  <c r="F296" i="2" l="1"/>
  <c r="F265" i="2"/>
  <c r="F295" i="2"/>
  <c r="F241" i="2"/>
  <c r="F280" i="2"/>
  <c r="F298" i="2"/>
  <c r="F275" i="2"/>
  <c r="F283" i="2"/>
  <c r="F273" i="2"/>
  <c r="F297" i="2"/>
  <c r="F257" i="2"/>
  <c r="F291" i="2"/>
  <c r="F252" i="2"/>
  <c r="F260" i="2"/>
  <c r="F253" i="2"/>
  <c r="F261" i="2"/>
  <c r="F290" i="2"/>
  <c r="F271" i="2"/>
  <c r="F285" i="2"/>
  <c r="F293" i="2"/>
  <c r="F255" i="2"/>
  <c r="F258" i="2"/>
  <c r="F266" i="2"/>
  <c r="F259" i="2"/>
  <c r="F267" i="2"/>
  <c r="F292" i="2"/>
  <c r="F256" i="2"/>
  <c r="F300" i="2"/>
  <c r="F264" i="2"/>
  <c r="F281" i="2"/>
  <c r="F289" i="2"/>
  <c r="F268" i="2"/>
  <c r="F299" i="2"/>
  <c r="F276" i="2"/>
  <c r="F284" i="2"/>
  <c r="F279" i="2"/>
  <c r="F277" i="2"/>
  <c r="F270" i="2"/>
  <c r="F278" i="2"/>
  <c r="F286" i="2"/>
  <c r="F294" i="2"/>
  <c r="F254" i="2"/>
  <c r="F262" i="2"/>
  <c r="F274" i="2"/>
  <c r="F282" i="2"/>
  <c r="F263" i="2"/>
  <c r="F269" i="2"/>
  <c r="T2" i="6"/>
  <c r="U2" i="6" l="1" a="1"/>
  <c r="U2" i="6" s="1"/>
  <c r="U3" i="6" a="1"/>
  <c r="U3" i="6" s="1"/>
  <c r="U10" i="6" a="1"/>
  <c r="U10" i="6" s="1"/>
  <c r="U16" i="6" a="1"/>
  <c r="U16" i="6" s="1"/>
  <c r="U29" i="6" a="1"/>
  <c r="U29" i="6" s="1"/>
  <c r="U35" i="6" a="1"/>
  <c r="U35" i="6" s="1"/>
  <c r="E40" i="2" s="1"/>
  <c r="P40" i="2" s="1"/>
  <c r="U42" i="6" a="1"/>
  <c r="U42" i="6" s="1"/>
  <c r="E47" i="2" s="1"/>
  <c r="P47" i="2" s="1"/>
  <c r="U48" i="6" a="1"/>
  <c r="U48" i="6" s="1"/>
  <c r="E53" i="2" s="1"/>
  <c r="P53" i="2" s="1"/>
  <c r="U61" i="6" a="1"/>
  <c r="U61" i="6" s="1"/>
  <c r="E66" i="2" s="1"/>
  <c r="P66" i="2" s="1"/>
  <c r="U67" i="6" a="1"/>
  <c r="U67" i="6" s="1"/>
  <c r="E72" i="2" s="1"/>
  <c r="P72" i="2" s="1"/>
  <c r="U74" i="6" a="1"/>
  <c r="U74" i="6" s="1"/>
  <c r="E79" i="2" s="1"/>
  <c r="P79" i="2" s="1"/>
  <c r="U82" i="6" a="1"/>
  <c r="U82" i="6" s="1"/>
  <c r="U90" i="6" a="1"/>
  <c r="U90" i="6" s="1"/>
  <c r="E95" i="2" s="1"/>
  <c r="P95" i="2" s="1"/>
  <c r="U98" i="6" a="1"/>
  <c r="U98" i="6" s="1"/>
  <c r="E103" i="2" s="1"/>
  <c r="P103" i="2" s="1"/>
  <c r="U106" i="6" a="1"/>
  <c r="U106" i="6" s="1"/>
  <c r="E111" i="2" s="1"/>
  <c r="P111" i="2" s="1"/>
  <c r="U114" i="6" a="1"/>
  <c r="U114" i="6" s="1"/>
  <c r="E119" i="2" s="1"/>
  <c r="P119" i="2" s="1"/>
  <c r="U122" i="6" a="1"/>
  <c r="U122" i="6" s="1"/>
  <c r="E127" i="2" s="1"/>
  <c r="P127" i="2" s="1"/>
  <c r="U130" i="6" a="1"/>
  <c r="U130" i="6" s="1"/>
  <c r="U138" i="6" a="1"/>
  <c r="U138" i="6" s="1"/>
  <c r="E143" i="2" s="1"/>
  <c r="P143" i="2" s="1"/>
  <c r="U146" i="6" a="1"/>
  <c r="U146" i="6" s="1"/>
  <c r="U154" i="6" a="1"/>
  <c r="U154" i="6" s="1"/>
  <c r="E159" i="2" s="1"/>
  <c r="P159" i="2" s="1"/>
  <c r="U162" i="6" a="1"/>
  <c r="U162" i="6" s="1"/>
  <c r="E167" i="2" s="1"/>
  <c r="P167" i="2" s="1"/>
  <c r="U170" i="6" a="1"/>
  <c r="U170" i="6" s="1"/>
  <c r="E175" i="2" s="1"/>
  <c r="P175" i="2" s="1"/>
  <c r="U178" i="6" a="1"/>
  <c r="U178" i="6" s="1"/>
  <c r="E183" i="2" s="1"/>
  <c r="P183" i="2" s="1"/>
  <c r="U186" i="6" a="1"/>
  <c r="U186" i="6" s="1"/>
  <c r="E191" i="2" s="1"/>
  <c r="P191" i="2" s="1"/>
  <c r="U194" i="6" a="1"/>
  <c r="U194" i="6" s="1"/>
  <c r="E199" i="2" s="1"/>
  <c r="P199" i="2" s="1"/>
  <c r="U202" i="6" a="1"/>
  <c r="U202" i="6" s="1"/>
  <c r="E207" i="2" s="1"/>
  <c r="P207" i="2" s="1"/>
  <c r="U210" i="6" a="1"/>
  <c r="U210" i="6" s="1"/>
  <c r="E215" i="2" s="1"/>
  <c r="P215" i="2" s="1"/>
  <c r="U218" i="6" a="1"/>
  <c r="U218" i="6" s="1"/>
  <c r="E223" i="2" s="1"/>
  <c r="P223" i="2" s="1"/>
  <c r="U226" i="6" a="1"/>
  <c r="U226" i="6" s="1"/>
  <c r="E231" i="2" s="1"/>
  <c r="P231" i="2" s="1"/>
  <c r="U234" i="6" a="1"/>
  <c r="U234" i="6" s="1"/>
  <c r="E239" i="2" s="1"/>
  <c r="P239" i="2" s="1"/>
  <c r="U4" i="6" a="1"/>
  <c r="U4" i="6" s="1"/>
  <c r="E9" i="2" s="1"/>
  <c r="P9" i="2" s="1"/>
  <c r="U17" i="6" a="1"/>
  <c r="U17" i="6" s="1"/>
  <c r="E22" i="2" s="1"/>
  <c r="P22" i="2" s="1"/>
  <c r="U23" i="6" a="1"/>
  <c r="U23" i="6" s="1"/>
  <c r="E28" i="2" s="1"/>
  <c r="P28" i="2" s="1"/>
  <c r="U30" i="6" a="1"/>
  <c r="U30" i="6" s="1"/>
  <c r="E35" i="2" s="1"/>
  <c r="P35" i="2" s="1"/>
  <c r="U36" i="6" a="1"/>
  <c r="U36" i="6" s="1"/>
  <c r="E41" i="2" s="1"/>
  <c r="P41" i="2" s="1"/>
  <c r="U49" i="6" a="1"/>
  <c r="U49" i="6" s="1"/>
  <c r="E54" i="2" s="1"/>
  <c r="P54" i="2" s="1"/>
  <c r="U55" i="6" a="1"/>
  <c r="U55" i="6" s="1"/>
  <c r="E60" i="2" s="1"/>
  <c r="P60" i="2" s="1"/>
  <c r="U62" i="6" a="1"/>
  <c r="U62" i="6" s="1"/>
  <c r="E67" i="2" s="1"/>
  <c r="P67" i="2" s="1"/>
  <c r="U68" i="6" a="1"/>
  <c r="U68" i="6" s="1"/>
  <c r="E73" i="2" s="1"/>
  <c r="P73" i="2" s="1"/>
  <c r="U75" i="6" a="1"/>
  <c r="U75" i="6" s="1"/>
  <c r="E80" i="2" s="1"/>
  <c r="P80" i="2" s="1"/>
  <c r="U83" i="6" a="1"/>
  <c r="U83" i="6" s="1"/>
  <c r="E88" i="2" s="1"/>
  <c r="P88" i="2" s="1"/>
  <c r="U91" i="6" a="1"/>
  <c r="U91" i="6" s="1"/>
  <c r="E96" i="2" s="1"/>
  <c r="P96" i="2" s="1"/>
  <c r="U99" i="6" a="1"/>
  <c r="U99" i="6" s="1"/>
  <c r="U107" i="6" a="1"/>
  <c r="U107" i="6" s="1"/>
  <c r="E112" i="2" s="1"/>
  <c r="P112" i="2" s="1"/>
  <c r="U115" i="6" a="1"/>
  <c r="U115" i="6" s="1"/>
  <c r="E120" i="2" s="1"/>
  <c r="P120" i="2" s="1"/>
  <c r="U123" i="6" a="1"/>
  <c r="U123" i="6" s="1"/>
  <c r="E128" i="2" s="1"/>
  <c r="P128" i="2" s="1"/>
  <c r="U131" i="6" a="1"/>
  <c r="U131" i="6" s="1"/>
  <c r="E136" i="2" s="1"/>
  <c r="P136" i="2" s="1"/>
  <c r="U139" i="6" a="1"/>
  <c r="U139" i="6" s="1"/>
  <c r="E144" i="2" s="1"/>
  <c r="P144" i="2" s="1"/>
  <c r="U147" i="6" a="1"/>
  <c r="U147" i="6" s="1"/>
  <c r="E152" i="2" s="1"/>
  <c r="P152" i="2" s="1"/>
  <c r="U155" i="6" a="1"/>
  <c r="U155" i="6" s="1"/>
  <c r="E160" i="2" s="1"/>
  <c r="P160" i="2" s="1"/>
  <c r="U163" i="6" a="1"/>
  <c r="U163" i="6" s="1"/>
  <c r="E168" i="2" s="1"/>
  <c r="P168" i="2" s="1"/>
  <c r="U171" i="6" a="1"/>
  <c r="U171" i="6" s="1"/>
  <c r="E176" i="2" s="1"/>
  <c r="P176" i="2" s="1"/>
  <c r="U179" i="6" a="1"/>
  <c r="U179" i="6" s="1"/>
  <c r="E184" i="2" s="1"/>
  <c r="P184" i="2" s="1"/>
  <c r="U187" i="6" a="1"/>
  <c r="U187" i="6" s="1"/>
  <c r="E192" i="2" s="1"/>
  <c r="P192" i="2" s="1"/>
  <c r="U195" i="6" a="1"/>
  <c r="U195" i="6" s="1"/>
  <c r="E200" i="2" s="1"/>
  <c r="P200" i="2" s="1"/>
  <c r="U203" i="6" a="1"/>
  <c r="U203" i="6" s="1"/>
  <c r="E208" i="2" s="1"/>
  <c r="P208" i="2" s="1"/>
  <c r="U211" i="6" a="1"/>
  <c r="U211" i="6" s="1"/>
  <c r="E216" i="2" s="1"/>
  <c r="P216" i="2" s="1"/>
  <c r="U219" i="6" a="1"/>
  <c r="U219" i="6" s="1"/>
  <c r="E224" i="2" s="1"/>
  <c r="P224" i="2" s="1"/>
  <c r="U227" i="6" a="1"/>
  <c r="U227" i="6" s="1"/>
  <c r="E232" i="2" s="1"/>
  <c r="P232" i="2" s="1"/>
  <c r="U235" i="6" a="1"/>
  <c r="U235" i="6" s="1"/>
  <c r="E240" i="2" s="1"/>
  <c r="P240" i="2" s="1"/>
  <c r="U133" i="6" a="1"/>
  <c r="U133" i="6" s="1"/>
  <c r="E138" i="2" s="1"/>
  <c r="P138" i="2" s="1"/>
  <c r="U157" i="6" a="1"/>
  <c r="U157" i="6" s="1"/>
  <c r="E162" i="2" s="1"/>
  <c r="P162" i="2" s="1"/>
  <c r="U181" i="6" a="1"/>
  <c r="U181" i="6" s="1"/>
  <c r="E186" i="2" s="1"/>
  <c r="P186" i="2" s="1"/>
  <c r="U205" i="6" a="1"/>
  <c r="U205" i="6" s="1"/>
  <c r="E210" i="2" s="1"/>
  <c r="P210" i="2" s="1"/>
  <c r="U221" i="6" a="1"/>
  <c r="U221" i="6" s="1"/>
  <c r="E226" i="2" s="1"/>
  <c r="P226" i="2" s="1"/>
  <c r="U237" i="6" a="1"/>
  <c r="U237" i="6" s="1"/>
  <c r="E243" i="2" s="1"/>
  <c r="P243" i="2" s="1"/>
  <c r="U120" i="6" a="1"/>
  <c r="U120" i="6" s="1"/>
  <c r="E125" i="2" s="1"/>
  <c r="P125" i="2" s="1"/>
  <c r="U168" i="6" a="1"/>
  <c r="U168" i="6" s="1"/>
  <c r="E173" i="2" s="1"/>
  <c r="P173" i="2" s="1"/>
  <c r="U208" i="6" a="1"/>
  <c r="U208" i="6" s="1"/>
  <c r="E213" i="2" s="1"/>
  <c r="P213" i="2" s="1"/>
  <c r="U9" i="6" a="1"/>
  <c r="U9" i="6" s="1"/>
  <c r="E14" i="2" s="1"/>
  <c r="P14" i="2" s="1"/>
  <c r="U54" i="6" a="1"/>
  <c r="U54" i="6" s="1"/>
  <c r="E59" i="2" s="1"/>
  <c r="P59" i="2" s="1"/>
  <c r="U105" i="6" a="1"/>
  <c r="U105" i="6" s="1"/>
  <c r="E110" i="2" s="1"/>
  <c r="P110" i="2" s="1"/>
  <c r="U145" i="6" a="1"/>
  <c r="U145" i="6" s="1"/>
  <c r="E150" i="2" s="1"/>
  <c r="P150" i="2" s="1"/>
  <c r="U177" i="6" a="1"/>
  <c r="U177" i="6" s="1"/>
  <c r="E182" i="2" s="1"/>
  <c r="P182" i="2" s="1"/>
  <c r="U201" i="6" a="1"/>
  <c r="U201" i="6" s="1"/>
  <c r="E206" i="2" s="1"/>
  <c r="P206" i="2" s="1"/>
  <c r="U233" i="6" a="1"/>
  <c r="U233" i="6" s="1"/>
  <c r="E238" i="2" s="1"/>
  <c r="P238" i="2" s="1"/>
  <c r="U5" i="6" a="1"/>
  <c r="U5" i="6" s="1"/>
  <c r="E10" i="2" s="1"/>
  <c r="P10" i="2" s="1"/>
  <c r="U11" i="6" a="1"/>
  <c r="U11" i="6" s="1"/>
  <c r="E16" i="2" s="1"/>
  <c r="P16" i="2" s="1"/>
  <c r="U18" i="6" a="1"/>
  <c r="U18" i="6" s="1"/>
  <c r="E23" i="2" s="1"/>
  <c r="P23" i="2" s="1"/>
  <c r="U24" i="6" a="1"/>
  <c r="U24" i="6" s="1"/>
  <c r="E29" i="2" s="1"/>
  <c r="P29" i="2" s="1"/>
  <c r="U37" i="6" a="1"/>
  <c r="U37" i="6" s="1"/>
  <c r="E42" i="2" s="1"/>
  <c r="P42" i="2" s="1"/>
  <c r="U43" i="6" a="1"/>
  <c r="U43" i="6" s="1"/>
  <c r="E48" i="2" s="1"/>
  <c r="P48" i="2" s="1"/>
  <c r="U50" i="6" a="1"/>
  <c r="U50" i="6" s="1"/>
  <c r="E55" i="2" s="1"/>
  <c r="P55" i="2" s="1"/>
  <c r="U56" i="6" a="1"/>
  <c r="U56" i="6" s="1"/>
  <c r="E61" i="2" s="1"/>
  <c r="P61" i="2" s="1"/>
  <c r="U69" i="6" a="1"/>
  <c r="U69" i="6" s="1"/>
  <c r="E74" i="2" s="1"/>
  <c r="P74" i="2" s="1"/>
  <c r="U76" i="6" a="1"/>
  <c r="U76" i="6" s="1"/>
  <c r="E81" i="2" s="1"/>
  <c r="P81" i="2" s="1"/>
  <c r="U84" i="6" a="1"/>
  <c r="U84" i="6" s="1"/>
  <c r="E89" i="2" s="1"/>
  <c r="P89" i="2" s="1"/>
  <c r="U92" i="6" a="1"/>
  <c r="U92" i="6" s="1"/>
  <c r="E97" i="2" s="1"/>
  <c r="P97" i="2" s="1"/>
  <c r="U100" i="6" a="1"/>
  <c r="U100" i="6" s="1"/>
  <c r="E105" i="2" s="1"/>
  <c r="P105" i="2" s="1"/>
  <c r="U108" i="6" a="1"/>
  <c r="U108" i="6" s="1"/>
  <c r="E113" i="2" s="1"/>
  <c r="P113" i="2" s="1"/>
  <c r="U116" i="6" a="1"/>
  <c r="U116" i="6" s="1"/>
  <c r="E121" i="2" s="1"/>
  <c r="P121" i="2" s="1"/>
  <c r="U124" i="6" a="1"/>
  <c r="U124" i="6" s="1"/>
  <c r="E129" i="2" s="1"/>
  <c r="P129" i="2" s="1"/>
  <c r="U132" i="6" a="1"/>
  <c r="U132" i="6" s="1"/>
  <c r="E137" i="2" s="1"/>
  <c r="P137" i="2" s="1"/>
  <c r="U140" i="6" a="1"/>
  <c r="U140" i="6" s="1"/>
  <c r="E145" i="2" s="1"/>
  <c r="P145" i="2" s="1"/>
  <c r="U148" i="6" a="1"/>
  <c r="U148" i="6" s="1"/>
  <c r="E153" i="2" s="1"/>
  <c r="P153" i="2" s="1"/>
  <c r="U156" i="6" a="1"/>
  <c r="U156" i="6" s="1"/>
  <c r="E161" i="2" s="1"/>
  <c r="P161" i="2" s="1"/>
  <c r="U164" i="6" a="1"/>
  <c r="U164" i="6" s="1"/>
  <c r="E169" i="2" s="1"/>
  <c r="P169" i="2" s="1"/>
  <c r="U172" i="6" a="1"/>
  <c r="U172" i="6" s="1"/>
  <c r="E177" i="2" s="1"/>
  <c r="P177" i="2" s="1"/>
  <c r="U180" i="6" a="1"/>
  <c r="U180" i="6" s="1"/>
  <c r="E185" i="2" s="1"/>
  <c r="P185" i="2" s="1"/>
  <c r="U188" i="6" a="1"/>
  <c r="U188" i="6" s="1"/>
  <c r="E193" i="2" s="1"/>
  <c r="P193" i="2" s="1"/>
  <c r="U196" i="6" a="1"/>
  <c r="U196" i="6" s="1"/>
  <c r="E201" i="2" s="1"/>
  <c r="P201" i="2" s="1"/>
  <c r="U204" i="6" a="1"/>
  <c r="U204" i="6" s="1"/>
  <c r="E209" i="2" s="1"/>
  <c r="P209" i="2" s="1"/>
  <c r="U212" i="6" a="1"/>
  <c r="U212" i="6" s="1"/>
  <c r="E217" i="2" s="1"/>
  <c r="P217" i="2" s="1"/>
  <c r="U220" i="6" a="1"/>
  <c r="U220" i="6" s="1"/>
  <c r="E225" i="2" s="1"/>
  <c r="P225" i="2" s="1"/>
  <c r="U228" i="6" a="1"/>
  <c r="U228" i="6" s="1"/>
  <c r="E233" i="2" s="1"/>
  <c r="P233" i="2" s="1"/>
  <c r="U236" i="6" a="1"/>
  <c r="U236" i="6" s="1"/>
  <c r="E242" i="2" s="1"/>
  <c r="P242" i="2" s="1"/>
  <c r="U117" i="6" a="1"/>
  <c r="U117" i="6" s="1"/>
  <c r="E122" i="2" s="1"/>
  <c r="P122" i="2" s="1"/>
  <c r="U141" i="6" a="1"/>
  <c r="U141" i="6" s="1"/>
  <c r="E146" i="2" s="1"/>
  <c r="P146" i="2" s="1"/>
  <c r="U165" i="6" a="1"/>
  <c r="U165" i="6" s="1"/>
  <c r="E170" i="2" s="1"/>
  <c r="P170" i="2" s="1"/>
  <c r="U189" i="6" a="1"/>
  <c r="U189" i="6" s="1"/>
  <c r="E194" i="2" s="1"/>
  <c r="P194" i="2" s="1"/>
  <c r="U213" i="6" a="1"/>
  <c r="U213" i="6" s="1"/>
  <c r="E218" i="2" s="1"/>
  <c r="P218" i="2" s="1"/>
  <c r="U229" i="6" a="1"/>
  <c r="U229" i="6" s="1"/>
  <c r="E234" i="2" s="1"/>
  <c r="P234" i="2" s="1"/>
  <c r="U144" i="6" a="1"/>
  <c r="U144" i="6" s="1"/>
  <c r="E149" i="2" s="1"/>
  <c r="P149" i="2" s="1"/>
  <c r="U184" i="6" a="1"/>
  <c r="U184" i="6" s="1"/>
  <c r="E189" i="2" s="1"/>
  <c r="P189" i="2" s="1"/>
  <c r="U224" i="6" a="1"/>
  <c r="U224" i="6" s="1"/>
  <c r="E229" i="2" s="1"/>
  <c r="P229" i="2" s="1"/>
  <c r="U22" i="6" a="1"/>
  <c r="U22" i="6" s="1"/>
  <c r="E27" i="2" s="1"/>
  <c r="P27" i="2" s="1"/>
  <c r="U60" i="6" a="1"/>
  <c r="U60" i="6" s="1"/>
  <c r="E65" i="2" s="1"/>
  <c r="P65" i="2" s="1"/>
  <c r="U97" i="6" a="1"/>
  <c r="U97" i="6" s="1"/>
  <c r="E102" i="2" s="1"/>
  <c r="P102" i="2" s="1"/>
  <c r="U137" i="6" a="1"/>
  <c r="U137" i="6" s="1"/>
  <c r="E142" i="2" s="1"/>
  <c r="P142" i="2" s="1"/>
  <c r="U169" i="6" a="1"/>
  <c r="U169" i="6" s="1"/>
  <c r="E174" i="2" s="1"/>
  <c r="P174" i="2" s="1"/>
  <c r="U193" i="6" a="1"/>
  <c r="U193" i="6" s="1"/>
  <c r="E198" i="2" s="1"/>
  <c r="P198" i="2" s="1"/>
  <c r="U225" i="6" a="1"/>
  <c r="U225" i="6" s="1"/>
  <c r="E230" i="2" s="1"/>
  <c r="P230" i="2" s="1"/>
  <c r="U6" i="6" a="1"/>
  <c r="U6" i="6" s="1"/>
  <c r="E11" i="2" s="1"/>
  <c r="P11" i="2" s="1"/>
  <c r="U12" i="6" a="1"/>
  <c r="U12" i="6" s="1"/>
  <c r="E17" i="2" s="1"/>
  <c r="P17" i="2" s="1"/>
  <c r="U25" i="6" a="1"/>
  <c r="U25" i="6" s="1"/>
  <c r="E30" i="2" s="1"/>
  <c r="P30" i="2" s="1"/>
  <c r="U31" i="6" a="1"/>
  <c r="U31" i="6" s="1"/>
  <c r="E36" i="2" s="1"/>
  <c r="P36" i="2" s="1"/>
  <c r="U38" i="6" a="1"/>
  <c r="U38" i="6" s="1"/>
  <c r="E43" i="2" s="1"/>
  <c r="P43" i="2" s="1"/>
  <c r="U44" i="6" a="1"/>
  <c r="U44" i="6" s="1"/>
  <c r="E49" i="2" s="1"/>
  <c r="P49" i="2" s="1"/>
  <c r="U57" i="6" a="1"/>
  <c r="U57" i="6" s="1"/>
  <c r="E62" i="2" s="1"/>
  <c r="P62" i="2" s="1"/>
  <c r="U63" i="6" a="1"/>
  <c r="U63" i="6" s="1"/>
  <c r="E68" i="2" s="1"/>
  <c r="P68" i="2" s="1"/>
  <c r="U70" i="6" a="1"/>
  <c r="U70" i="6" s="1"/>
  <c r="E75" i="2" s="1"/>
  <c r="P75" i="2" s="1"/>
  <c r="U77" i="6" a="1"/>
  <c r="U77" i="6" s="1"/>
  <c r="E82" i="2" s="1"/>
  <c r="P82" i="2" s="1"/>
  <c r="U85" i="6" a="1"/>
  <c r="U85" i="6" s="1"/>
  <c r="E90" i="2" s="1"/>
  <c r="P90" i="2" s="1"/>
  <c r="U93" i="6" a="1"/>
  <c r="U93" i="6" s="1"/>
  <c r="E98" i="2" s="1"/>
  <c r="P98" i="2" s="1"/>
  <c r="U101" i="6" a="1"/>
  <c r="U101" i="6" s="1"/>
  <c r="E106" i="2" s="1"/>
  <c r="P106" i="2" s="1"/>
  <c r="U109" i="6" a="1"/>
  <c r="U109" i="6" s="1"/>
  <c r="E114" i="2" s="1"/>
  <c r="P114" i="2" s="1"/>
  <c r="U125" i="6" a="1"/>
  <c r="U125" i="6" s="1"/>
  <c r="E130" i="2" s="1"/>
  <c r="P130" i="2" s="1"/>
  <c r="U149" i="6" a="1"/>
  <c r="U149" i="6" s="1"/>
  <c r="E154" i="2" s="1"/>
  <c r="P154" i="2" s="1"/>
  <c r="U173" i="6" a="1"/>
  <c r="U173" i="6" s="1"/>
  <c r="E178" i="2" s="1"/>
  <c r="P178" i="2" s="1"/>
  <c r="U197" i="6" a="1"/>
  <c r="U197" i="6" s="1"/>
  <c r="E202" i="2" s="1"/>
  <c r="U128" i="6" a="1"/>
  <c r="U128" i="6" s="1"/>
  <c r="E133" i="2" s="1"/>
  <c r="P133" i="2" s="1"/>
  <c r="U176" i="6" a="1"/>
  <c r="U176" i="6" s="1"/>
  <c r="E181" i="2" s="1"/>
  <c r="P181" i="2" s="1"/>
  <c r="U216" i="6" a="1"/>
  <c r="U216" i="6" s="1"/>
  <c r="E221" i="2" s="1"/>
  <c r="P221" i="2" s="1"/>
  <c r="U15" i="6" a="1"/>
  <c r="U15" i="6" s="1"/>
  <c r="E20" i="2" s="1"/>
  <c r="P20" i="2" s="1"/>
  <c r="U47" i="6" a="1"/>
  <c r="U47" i="6" s="1"/>
  <c r="E52" i="2" s="1"/>
  <c r="P52" i="2" s="1"/>
  <c r="U89" i="6" a="1"/>
  <c r="U89" i="6" s="1"/>
  <c r="E94" i="2" s="1"/>
  <c r="P94" i="2" s="1"/>
  <c r="U129" i="6" a="1"/>
  <c r="U129" i="6" s="1"/>
  <c r="E134" i="2" s="1"/>
  <c r="P134" i="2" s="1"/>
  <c r="U13" i="6" a="1"/>
  <c r="U13" i="6" s="1"/>
  <c r="E18" i="2" s="1"/>
  <c r="P18" i="2" s="1"/>
  <c r="U19" i="6" a="1"/>
  <c r="U19" i="6" s="1"/>
  <c r="E24" i="2" s="1"/>
  <c r="P24" i="2" s="1"/>
  <c r="U26" i="6" a="1"/>
  <c r="U26" i="6" s="1"/>
  <c r="E31" i="2" s="1"/>
  <c r="P31" i="2" s="1"/>
  <c r="U32" i="6" a="1"/>
  <c r="U32" i="6" s="1"/>
  <c r="E37" i="2" s="1"/>
  <c r="P37" i="2" s="1"/>
  <c r="U45" i="6" a="1"/>
  <c r="U45" i="6" s="1"/>
  <c r="E50" i="2" s="1"/>
  <c r="P50" i="2" s="1"/>
  <c r="U51" i="6" a="1"/>
  <c r="U51" i="6" s="1"/>
  <c r="E56" i="2" s="1"/>
  <c r="P56" i="2" s="1"/>
  <c r="U58" i="6" a="1"/>
  <c r="U58" i="6" s="1"/>
  <c r="E63" i="2" s="1"/>
  <c r="P63" i="2" s="1"/>
  <c r="U64" i="6" a="1"/>
  <c r="U64" i="6" s="1"/>
  <c r="E69" i="2" s="1"/>
  <c r="P69" i="2" s="1"/>
  <c r="U78" i="6" a="1"/>
  <c r="U78" i="6" s="1"/>
  <c r="E83" i="2" s="1"/>
  <c r="P83" i="2" s="1"/>
  <c r="U86" i="6" a="1"/>
  <c r="U86" i="6" s="1"/>
  <c r="E91" i="2" s="1"/>
  <c r="P91" i="2" s="1"/>
  <c r="U94" i="6" a="1"/>
  <c r="U94" i="6" s="1"/>
  <c r="E99" i="2" s="1"/>
  <c r="P99" i="2" s="1"/>
  <c r="U102" i="6" a="1"/>
  <c r="U102" i="6" s="1"/>
  <c r="E107" i="2" s="1"/>
  <c r="P107" i="2" s="1"/>
  <c r="U110" i="6" a="1"/>
  <c r="U110" i="6" s="1"/>
  <c r="E115" i="2" s="1"/>
  <c r="P115" i="2" s="1"/>
  <c r="U118" i="6" a="1"/>
  <c r="U118" i="6" s="1"/>
  <c r="E123" i="2" s="1"/>
  <c r="P123" i="2" s="1"/>
  <c r="U126" i="6" a="1"/>
  <c r="U126" i="6" s="1"/>
  <c r="E131" i="2" s="1"/>
  <c r="P131" i="2" s="1"/>
  <c r="U134" i="6" a="1"/>
  <c r="U134" i="6" s="1"/>
  <c r="E139" i="2" s="1"/>
  <c r="P139" i="2" s="1"/>
  <c r="U142" i="6" a="1"/>
  <c r="U142" i="6" s="1"/>
  <c r="E147" i="2" s="1"/>
  <c r="P147" i="2" s="1"/>
  <c r="U150" i="6" a="1"/>
  <c r="U150" i="6" s="1"/>
  <c r="E155" i="2" s="1"/>
  <c r="P155" i="2" s="1"/>
  <c r="U158" i="6" a="1"/>
  <c r="U158" i="6" s="1"/>
  <c r="E163" i="2" s="1"/>
  <c r="P163" i="2" s="1"/>
  <c r="U166" i="6" a="1"/>
  <c r="U166" i="6" s="1"/>
  <c r="E171" i="2" s="1"/>
  <c r="P171" i="2" s="1"/>
  <c r="U174" i="6" a="1"/>
  <c r="U174" i="6" s="1"/>
  <c r="E179" i="2" s="1"/>
  <c r="P179" i="2" s="1"/>
  <c r="U182" i="6" a="1"/>
  <c r="U182" i="6" s="1"/>
  <c r="E187" i="2" s="1"/>
  <c r="P187" i="2" s="1"/>
  <c r="U190" i="6" a="1"/>
  <c r="U190" i="6" s="1"/>
  <c r="E195" i="2" s="1"/>
  <c r="P195" i="2" s="1"/>
  <c r="U198" i="6" a="1"/>
  <c r="U198" i="6" s="1"/>
  <c r="E203" i="2" s="1"/>
  <c r="P203" i="2" s="1"/>
  <c r="U206" i="6" a="1"/>
  <c r="U206" i="6" s="1"/>
  <c r="E211" i="2" s="1"/>
  <c r="P211" i="2" s="1"/>
  <c r="U214" i="6" a="1"/>
  <c r="U214" i="6" s="1"/>
  <c r="E219" i="2" s="1"/>
  <c r="P219" i="2" s="1"/>
  <c r="U222" i="6" a="1"/>
  <c r="U222" i="6" s="1"/>
  <c r="E227" i="2" s="1"/>
  <c r="P227" i="2" s="1"/>
  <c r="U230" i="6" a="1"/>
  <c r="U230" i="6" s="1"/>
  <c r="E235" i="2" s="1"/>
  <c r="P235" i="2" s="1"/>
  <c r="U238" i="6" a="1"/>
  <c r="U238" i="6" s="1"/>
  <c r="E244" i="2" s="1"/>
  <c r="P244" i="2" s="1"/>
  <c r="U152" i="6" a="1"/>
  <c r="U152" i="6" s="1"/>
  <c r="E157" i="2" s="1"/>
  <c r="P157" i="2" s="1"/>
  <c r="U200" i="6" a="1"/>
  <c r="U200" i="6" s="1"/>
  <c r="E205" i="2" s="1"/>
  <c r="P205" i="2" s="1"/>
  <c r="U240" i="6" a="1"/>
  <c r="U240" i="6" s="1"/>
  <c r="E246" i="2" s="1"/>
  <c r="P246" i="2" s="1"/>
  <c r="U41" i="6" a="1"/>
  <c r="U41" i="6" s="1"/>
  <c r="E46" i="2" s="1"/>
  <c r="P46" i="2" s="1"/>
  <c r="U73" i="6" a="1"/>
  <c r="U73" i="6" s="1"/>
  <c r="E78" i="2" s="1"/>
  <c r="P78" i="2" s="1"/>
  <c r="U113" i="6" a="1"/>
  <c r="U113" i="6" s="1"/>
  <c r="E118" i="2" s="1"/>
  <c r="P118" i="2" s="1"/>
  <c r="U153" i="6" a="1"/>
  <c r="U153" i="6" s="1"/>
  <c r="E158" i="2" s="1"/>
  <c r="P158" i="2" s="1"/>
  <c r="U185" i="6" a="1"/>
  <c r="U185" i="6" s="1"/>
  <c r="E190" i="2" s="1"/>
  <c r="P190" i="2" s="1"/>
  <c r="U217" i="6" a="1"/>
  <c r="U217" i="6" s="1"/>
  <c r="E222" i="2" s="1"/>
  <c r="P222" i="2" s="1"/>
  <c r="U7" i="6" a="1"/>
  <c r="U7" i="6" s="1"/>
  <c r="E12" i="2" s="1"/>
  <c r="P12" i="2" s="1"/>
  <c r="U14" i="6" a="1"/>
  <c r="U14" i="6" s="1"/>
  <c r="E19" i="2" s="1"/>
  <c r="P19" i="2" s="1"/>
  <c r="U20" i="6" a="1"/>
  <c r="U20" i="6" s="1"/>
  <c r="E25" i="2" s="1"/>
  <c r="P25" i="2" s="1"/>
  <c r="U33" i="6" a="1"/>
  <c r="U33" i="6" s="1"/>
  <c r="E38" i="2" s="1"/>
  <c r="P38" i="2" s="1"/>
  <c r="U39" i="6" a="1"/>
  <c r="U39" i="6" s="1"/>
  <c r="E44" i="2" s="1"/>
  <c r="P44" i="2" s="1"/>
  <c r="U46" i="6" a="1"/>
  <c r="U46" i="6" s="1"/>
  <c r="E51" i="2" s="1"/>
  <c r="P51" i="2" s="1"/>
  <c r="U52" i="6" a="1"/>
  <c r="U52" i="6" s="1"/>
  <c r="E57" i="2" s="1"/>
  <c r="P57" i="2" s="1"/>
  <c r="U65" i="6" a="1"/>
  <c r="U65" i="6" s="1"/>
  <c r="E70" i="2" s="1"/>
  <c r="P70" i="2" s="1"/>
  <c r="U71" i="6" a="1"/>
  <c r="U71" i="6" s="1"/>
  <c r="E76" i="2" s="1"/>
  <c r="P76" i="2" s="1"/>
  <c r="U79" i="6" a="1"/>
  <c r="U79" i="6" s="1"/>
  <c r="E84" i="2" s="1"/>
  <c r="P84" i="2" s="1"/>
  <c r="U87" i="6" a="1"/>
  <c r="U87" i="6" s="1"/>
  <c r="E92" i="2" s="1"/>
  <c r="P92" i="2" s="1"/>
  <c r="U95" i="6" a="1"/>
  <c r="U95" i="6" s="1"/>
  <c r="E100" i="2" s="1"/>
  <c r="P100" i="2" s="1"/>
  <c r="U103" i="6" a="1"/>
  <c r="U103" i="6" s="1"/>
  <c r="E108" i="2" s="1"/>
  <c r="P108" i="2" s="1"/>
  <c r="U111" i="6" a="1"/>
  <c r="U111" i="6" s="1"/>
  <c r="E116" i="2" s="1"/>
  <c r="P116" i="2" s="1"/>
  <c r="U119" i="6" a="1"/>
  <c r="U119" i="6" s="1"/>
  <c r="E124" i="2" s="1"/>
  <c r="P124" i="2" s="1"/>
  <c r="U127" i="6" a="1"/>
  <c r="U127" i="6" s="1"/>
  <c r="E132" i="2" s="1"/>
  <c r="P132" i="2" s="1"/>
  <c r="U135" i="6" a="1"/>
  <c r="U135" i="6" s="1"/>
  <c r="E140" i="2" s="1"/>
  <c r="P140" i="2" s="1"/>
  <c r="U143" i="6" a="1"/>
  <c r="U143" i="6" s="1"/>
  <c r="E148" i="2" s="1"/>
  <c r="P148" i="2" s="1"/>
  <c r="U151" i="6" a="1"/>
  <c r="U151" i="6" s="1"/>
  <c r="E156" i="2" s="1"/>
  <c r="P156" i="2" s="1"/>
  <c r="U159" i="6" a="1"/>
  <c r="U159" i="6" s="1"/>
  <c r="E164" i="2" s="1"/>
  <c r="P164" i="2" s="1"/>
  <c r="U167" i="6" a="1"/>
  <c r="U167" i="6" s="1"/>
  <c r="E172" i="2" s="1"/>
  <c r="P172" i="2" s="1"/>
  <c r="U175" i="6" a="1"/>
  <c r="U175" i="6" s="1"/>
  <c r="E180" i="2" s="1"/>
  <c r="P180" i="2" s="1"/>
  <c r="U183" i="6" a="1"/>
  <c r="U183" i="6" s="1"/>
  <c r="E188" i="2" s="1"/>
  <c r="P188" i="2" s="1"/>
  <c r="U191" i="6" a="1"/>
  <c r="U191" i="6" s="1"/>
  <c r="E196" i="2" s="1"/>
  <c r="P196" i="2" s="1"/>
  <c r="U199" i="6" a="1"/>
  <c r="U199" i="6" s="1"/>
  <c r="E204" i="2" s="1"/>
  <c r="P204" i="2" s="1"/>
  <c r="U207" i="6" a="1"/>
  <c r="U207" i="6" s="1"/>
  <c r="E212" i="2" s="1"/>
  <c r="P212" i="2" s="1"/>
  <c r="U215" i="6" a="1"/>
  <c r="U215" i="6" s="1"/>
  <c r="E220" i="2" s="1"/>
  <c r="P220" i="2" s="1"/>
  <c r="U223" i="6" a="1"/>
  <c r="U223" i="6" s="1"/>
  <c r="E228" i="2" s="1"/>
  <c r="P228" i="2" s="1"/>
  <c r="U231" i="6" a="1"/>
  <c r="U231" i="6" s="1"/>
  <c r="E236" i="2" s="1"/>
  <c r="P236" i="2" s="1"/>
  <c r="U239" i="6" a="1"/>
  <c r="U239" i="6" s="1"/>
  <c r="E245" i="2" s="1"/>
  <c r="P245" i="2" s="1"/>
  <c r="U72" i="6" a="1"/>
  <c r="U72" i="6" s="1"/>
  <c r="E77" i="2" s="1"/>
  <c r="P77" i="2" s="1"/>
  <c r="U8" i="6" a="1"/>
  <c r="U8" i="6" s="1"/>
  <c r="E13" i="2" s="1"/>
  <c r="P13" i="2" s="1"/>
  <c r="U21" i="6" a="1"/>
  <c r="U21" i="6" s="1"/>
  <c r="E26" i="2" s="1"/>
  <c r="P26" i="2" s="1"/>
  <c r="U27" i="6" a="1"/>
  <c r="U27" i="6" s="1"/>
  <c r="E32" i="2" s="1"/>
  <c r="P32" i="2" s="1"/>
  <c r="U34" i="6" a="1"/>
  <c r="U34" i="6" s="1"/>
  <c r="E39" i="2" s="1"/>
  <c r="P39" i="2" s="1"/>
  <c r="U40" i="6" a="1"/>
  <c r="U40" i="6" s="1"/>
  <c r="E45" i="2" s="1"/>
  <c r="P45" i="2" s="1"/>
  <c r="U53" i="6" a="1"/>
  <c r="U53" i="6" s="1"/>
  <c r="E58" i="2" s="1"/>
  <c r="P58" i="2" s="1"/>
  <c r="U59" i="6" a="1"/>
  <c r="U59" i="6" s="1"/>
  <c r="E64" i="2" s="1"/>
  <c r="P64" i="2" s="1"/>
  <c r="U66" i="6" a="1"/>
  <c r="U66" i="6" s="1"/>
  <c r="E71" i="2" s="1"/>
  <c r="P71" i="2" s="1"/>
  <c r="U80" i="6" a="1"/>
  <c r="U80" i="6" s="1"/>
  <c r="E85" i="2" s="1"/>
  <c r="P85" i="2" s="1"/>
  <c r="U88" i="6" a="1"/>
  <c r="U88" i="6" s="1"/>
  <c r="E93" i="2" s="1"/>
  <c r="P93" i="2" s="1"/>
  <c r="U96" i="6" a="1"/>
  <c r="U96" i="6" s="1"/>
  <c r="E101" i="2" s="1"/>
  <c r="P101" i="2" s="1"/>
  <c r="U104" i="6" a="1"/>
  <c r="U104" i="6" s="1"/>
  <c r="E109" i="2" s="1"/>
  <c r="P109" i="2" s="1"/>
  <c r="U112" i="6" a="1"/>
  <c r="U112" i="6" s="1"/>
  <c r="E117" i="2" s="1"/>
  <c r="P117" i="2" s="1"/>
  <c r="U136" i="6" a="1"/>
  <c r="U136" i="6" s="1"/>
  <c r="E141" i="2" s="1"/>
  <c r="P141" i="2" s="1"/>
  <c r="U160" i="6" a="1"/>
  <c r="U160" i="6" s="1"/>
  <c r="E165" i="2" s="1"/>
  <c r="P165" i="2" s="1"/>
  <c r="U192" i="6" a="1"/>
  <c r="U192" i="6" s="1"/>
  <c r="E197" i="2" s="1"/>
  <c r="P197" i="2" s="1"/>
  <c r="U232" i="6" a="1"/>
  <c r="U232" i="6" s="1"/>
  <c r="E237" i="2" s="1"/>
  <c r="P237" i="2" s="1"/>
  <c r="U28" i="6" a="1"/>
  <c r="U28" i="6" s="1"/>
  <c r="E33" i="2" s="1"/>
  <c r="P33" i="2" s="1"/>
  <c r="U81" i="6" a="1"/>
  <c r="U81" i="6" s="1"/>
  <c r="E86" i="2" s="1"/>
  <c r="P86" i="2" s="1"/>
  <c r="U121" i="6" a="1"/>
  <c r="U121" i="6" s="1"/>
  <c r="E126" i="2" s="1"/>
  <c r="P126" i="2" s="1"/>
  <c r="U161" i="6" a="1"/>
  <c r="U161" i="6" s="1"/>
  <c r="E166" i="2" s="1"/>
  <c r="P166" i="2" s="1"/>
  <c r="U209" i="6" a="1"/>
  <c r="U209" i="6" s="1"/>
  <c r="E214" i="2" s="1"/>
  <c r="P214" i="2" s="1"/>
  <c r="E248" i="2"/>
  <c r="P248" i="2" s="1"/>
  <c r="E249" i="2"/>
  <c r="P249" i="2" s="1"/>
  <c r="E247" i="2"/>
  <c r="P247" i="2" s="1"/>
  <c r="E251" i="2"/>
  <c r="P251" i="2" s="1"/>
  <c r="E250" i="2"/>
  <c r="P250" i="2" s="1"/>
  <c r="E8" i="2"/>
  <c r="P8" i="2" s="1"/>
  <c r="E15" i="2"/>
  <c r="P15" i="2" s="1"/>
  <c r="E21" i="2"/>
  <c r="P21" i="2" s="1"/>
  <c r="E34" i="2"/>
  <c r="P34" i="2" s="1"/>
  <c r="E87" i="2"/>
  <c r="P87" i="2" s="1"/>
  <c r="E135" i="2"/>
  <c r="P135" i="2" s="1"/>
  <c r="E151" i="2"/>
  <c r="P151" i="2" s="1"/>
  <c r="E7" i="2"/>
  <c r="P7" i="2" s="1"/>
  <c r="E104" i="2"/>
  <c r="P104" i="2" s="1"/>
  <c r="I202" i="2" l="1"/>
  <c r="P202" i="2"/>
  <c r="H240" i="2"/>
  <c r="G240" i="2"/>
  <c r="O240" i="2"/>
  <c r="I240" i="2"/>
  <c r="L240" i="2"/>
  <c r="J240" i="2"/>
  <c r="K240" i="2"/>
  <c r="M240" i="2"/>
  <c r="N240" i="2"/>
  <c r="I247" i="2"/>
  <c r="L247" i="2"/>
  <c r="M247" i="2"/>
  <c r="O247" i="2"/>
  <c r="N247" i="2"/>
  <c r="H247" i="2"/>
  <c r="G247" i="2"/>
  <c r="J247" i="2"/>
  <c r="K247" i="2"/>
  <c r="N250" i="2"/>
  <c r="K250" i="2"/>
  <c r="L250" i="2"/>
  <c r="O250" i="2"/>
  <c r="M250" i="2"/>
  <c r="H250" i="2"/>
  <c r="G250" i="2"/>
  <c r="I250" i="2"/>
  <c r="J250" i="2"/>
  <c r="L244" i="2"/>
  <c r="O244" i="2"/>
  <c r="K244" i="2"/>
  <c r="M244" i="2"/>
  <c r="N244" i="2"/>
  <c r="G244" i="2"/>
  <c r="H244" i="2"/>
  <c r="I244" i="2"/>
  <c r="J244" i="2"/>
  <c r="K249" i="2"/>
  <c r="L249" i="2"/>
  <c r="M249" i="2"/>
  <c r="H249" i="2"/>
  <c r="N249" i="2"/>
  <c r="G249" i="2"/>
  <c r="O249" i="2"/>
  <c r="I249" i="2"/>
  <c r="J249" i="2"/>
  <c r="J246" i="2"/>
  <c r="L246" i="2"/>
  <c r="G246" i="2"/>
  <c r="M246" i="2"/>
  <c r="O246" i="2"/>
  <c r="N246" i="2"/>
  <c r="H246" i="2"/>
  <c r="K246" i="2"/>
  <c r="I246" i="2"/>
  <c r="K245" i="2"/>
  <c r="N245" i="2"/>
  <c r="G245" i="2"/>
  <c r="I245" i="2"/>
  <c r="O245" i="2"/>
  <c r="H245" i="2"/>
  <c r="J245" i="2"/>
  <c r="L245" i="2"/>
  <c r="M245" i="2"/>
  <c r="I239" i="2"/>
  <c r="L239" i="2"/>
  <c r="M239" i="2"/>
  <c r="O239" i="2"/>
  <c r="N239" i="2"/>
  <c r="G239" i="2"/>
  <c r="H239" i="2"/>
  <c r="J239" i="2"/>
  <c r="K239" i="2"/>
  <c r="K251" i="2"/>
  <c r="L251" i="2"/>
  <c r="N251" i="2"/>
  <c r="H251" i="2"/>
  <c r="G251" i="2"/>
  <c r="O251" i="2"/>
  <c r="M251" i="2"/>
  <c r="I251" i="2"/>
  <c r="J251" i="2"/>
  <c r="K242" i="2"/>
  <c r="L242" i="2"/>
  <c r="M242" i="2"/>
  <c r="O242" i="2"/>
  <c r="G242" i="2"/>
  <c r="H242" i="2"/>
  <c r="I242" i="2"/>
  <c r="N242" i="2"/>
  <c r="J242" i="2"/>
  <c r="K243" i="2"/>
  <c r="L243" i="2"/>
  <c r="N243" i="2"/>
  <c r="O243" i="2"/>
  <c r="G243" i="2"/>
  <c r="H243" i="2"/>
  <c r="I243" i="2"/>
  <c r="J243" i="2"/>
  <c r="M243" i="2"/>
  <c r="G248" i="2"/>
  <c r="O248" i="2"/>
  <c r="I248" i="2"/>
  <c r="L248" i="2"/>
  <c r="J248" i="2"/>
  <c r="K248" i="2"/>
  <c r="M248" i="2"/>
  <c r="H248" i="2"/>
  <c r="N248" i="2"/>
  <c r="N357" i="2"/>
  <c r="L357" i="2"/>
  <c r="I357" i="2"/>
  <c r="K357" i="2"/>
  <c r="H357" i="2"/>
  <c r="O357" i="2"/>
  <c r="G357" i="2"/>
  <c r="J357" i="2"/>
  <c r="M357" i="2"/>
  <c r="N407" i="2"/>
  <c r="I407" i="2"/>
  <c r="J407" i="2"/>
  <c r="L407" i="2"/>
  <c r="O407" i="2"/>
  <c r="G407" i="2"/>
  <c r="H407" i="2"/>
  <c r="K407" i="2"/>
  <c r="M407" i="2"/>
  <c r="M473" i="2"/>
  <c r="G473" i="2"/>
  <c r="O473" i="2"/>
  <c r="H473" i="2"/>
  <c r="I473" i="2"/>
  <c r="K473" i="2"/>
  <c r="L473" i="2"/>
  <c r="N473" i="2"/>
  <c r="J473" i="2"/>
  <c r="K352" i="2"/>
  <c r="L352" i="2"/>
  <c r="H352" i="2"/>
  <c r="J352" i="2"/>
  <c r="I352" i="2"/>
  <c r="O352" i="2"/>
  <c r="G352" i="2"/>
  <c r="M352" i="2"/>
  <c r="N352" i="2"/>
  <c r="N488" i="2"/>
  <c r="H488" i="2"/>
  <c r="J488" i="2"/>
  <c r="I488" i="2"/>
  <c r="L488" i="2"/>
  <c r="M488" i="2"/>
  <c r="O488" i="2"/>
  <c r="G488" i="2"/>
  <c r="K488" i="2"/>
  <c r="N456" i="2"/>
  <c r="J456" i="2"/>
  <c r="G456" i="2"/>
  <c r="H456" i="2"/>
  <c r="I456" i="2"/>
  <c r="K456" i="2"/>
  <c r="L456" i="2"/>
  <c r="M456" i="2"/>
  <c r="O456" i="2"/>
  <c r="L351" i="2"/>
  <c r="K351" i="2"/>
  <c r="H351" i="2"/>
  <c r="J351" i="2"/>
  <c r="I351" i="2"/>
  <c r="O351" i="2"/>
  <c r="M351" i="2"/>
  <c r="N351" i="2"/>
  <c r="G351" i="2"/>
  <c r="G455" i="2"/>
  <c r="O455" i="2"/>
  <c r="K455" i="2"/>
  <c r="H455" i="2"/>
  <c r="I455" i="2"/>
  <c r="J455" i="2"/>
  <c r="L455" i="2"/>
  <c r="M455" i="2"/>
  <c r="N455" i="2"/>
  <c r="I469" i="2"/>
  <c r="K469" i="2"/>
  <c r="L469" i="2"/>
  <c r="M469" i="2"/>
  <c r="G469" i="2"/>
  <c r="O469" i="2"/>
  <c r="H469" i="2"/>
  <c r="J469" i="2"/>
  <c r="N469" i="2"/>
  <c r="M350" i="2"/>
  <c r="K350" i="2"/>
  <c r="H350" i="2"/>
  <c r="J350" i="2"/>
  <c r="N350" i="2"/>
  <c r="I350" i="2"/>
  <c r="L350" i="2"/>
  <c r="O350" i="2"/>
  <c r="G350" i="2"/>
  <c r="K451" i="2"/>
  <c r="G451" i="2"/>
  <c r="O451" i="2"/>
  <c r="I451" i="2"/>
  <c r="J451" i="2"/>
  <c r="L451" i="2"/>
  <c r="M451" i="2"/>
  <c r="N451" i="2"/>
  <c r="H451" i="2"/>
  <c r="N341" i="2"/>
  <c r="I341" i="2"/>
  <c r="K341" i="2"/>
  <c r="G341" i="2"/>
  <c r="J341" i="2"/>
  <c r="M341" i="2"/>
  <c r="H341" i="2"/>
  <c r="L341" i="2"/>
  <c r="O341" i="2"/>
  <c r="H405" i="2"/>
  <c r="I405" i="2"/>
  <c r="J405" i="2"/>
  <c r="L405" i="2"/>
  <c r="O405" i="2"/>
  <c r="G405" i="2"/>
  <c r="K405" i="2"/>
  <c r="M405" i="2"/>
  <c r="N405" i="2"/>
  <c r="G420" i="2"/>
  <c r="O420" i="2"/>
  <c r="H420" i="2"/>
  <c r="L420" i="2"/>
  <c r="I420" i="2"/>
  <c r="J420" i="2"/>
  <c r="K420" i="2"/>
  <c r="M420" i="2"/>
  <c r="N420" i="2"/>
  <c r="H339" i="2"/>
  <c r="K339" i="2"/>
  <c r="G339" i="2"/>
  <c r="N339" i="2"/>
  <c r="M339" i="2"/>
  <c r="J339" i="2"/>
  <c r="L339" i="2"/>
  <c r="O339" i="2"/>
  <c r="I339" i="2"/>
  <c r="N472" i="2"/>
  <c r="H472" i="2"/>
  <c r="I472" i="2"/>
  <c r="J472" i="2"/>
  <c r="L472" i="2"/>
  <c r="M472" i="2"/>
  <c r="G472" i="2"/>
  <c r="K472" i="2"/>
  <c r="O472" i="2"/>
  <c r="N448" i="2"/>
  <c r="J448" i="2"/>
  <c r="O448" i="2"/>
  <c r="G448" i="2"/>
  <c r="H448" i="2"/>
  <c r="I448" i="2"/>
  <c r="K448" i="2"/>
  <c r="L448" i="2"/>
  <c r="M448" i="2"/>
  <c r="H419" i="2"/>
  <c r="I419" i="2"/>
  <c r="O419" i="2"/>
  <c r="K419" i="2"/>
  <c r="G419" i="2"/>
  <c r="J419" i="2"/>
  <c r="L419" i="2"/>
  <c r="M419" i="2"/>
  <c r="N419" i="2"/>
  <c r="J345" i="2"/>
  <c r="M345" i="2"/>
  <c r="G345" i="2"/>
  <c r="N345" i="2"/>
  <c r="K345" i="2"/>
  <c r="H345" i="2"/>
  <c r="I345" i="2"/>
  <c r="L345" i="2"/>
  <c r="O345" i="2"/>
  <c r="G447" i="2"/>
  <c r="O447" i="2"/>
  <c r="K447" i="2"/>
  <c r="M447" i="2"/>
  <c r="N447" i="2"/>
  <c r="H447" i="2"/>
  <c r="I447" i="2"/>
  <c r="J447" i="2"/>
  <c r="L447" i="2"/>
  <c r="L343" i="2"/>
  <c r="G343" i="2"/>
  <c r="O343" i="2"/>
  <c r="N343" i="2"/>
  <c r="J343" i="2"/>
  <c r="M343" i="2"/>
  <c r="K343" i="2"/>
  <c r="H343" i="2"/>
  <c r="I343" i="2"/>
  <c r="N490" i="2"/>
  <c r="G490" i="2"/>
  <c r="O490" i="2"/>
  <c r="H490" i="2"/>
  <c r="J490" i="2"/>
  <c r="K490" i="2"/>
  <c r="I490" i="2"/>
  <c r="L490" i="2"/>
  <c r="M490" i="2"/>
  <c r="G414" i="2"/>
  <c r="O414" i="2"/>
  <c r="J414" i="2"/>
  <c r="K414" i="2"/>
  <c r="I414" i="2"/>
  <c r="H414" i="2"/>
  <c r="L414" i="2"/>
  <c r="M414" i="2"/>
  <c r="N414" i="2"/>
  <c r="M334" i="2"/>
  <c r="H334" i="2"/>
  <c r="J334" i="2"/>
  <c r="K334" i="2"/>
  <c r="N334" i="2"/>
  <c r="I334" i="2"/>
  <c r="G334" i="2"/>
  <c r="L334" i="2"/>
  <c r="O334" i="2"/>
  <c r="M441" i="2"/>
  <c r="I441" i="2"/>
  <c r="N441" i="2"/>
  <c r="O441" i="2"/>
  <c r="G441" i="2"/>
  <c r="H441" i="2"/>
  <c r="J441" i="2"/>
  <c r="K441" i="2"/>
  <c r="L441" i="2"/>
  <c r="N333" i="2"/>
  <c r="I333" i="2"/>
  <c r="H333" i="2"/>
  <c r="J333" i="2"/>
  <c r="L333" i="2"/>
  <c r="O333" i="2"/>
  <c r="G333" i="2"/>
  <c r="K333" i="2"/>
  <c r="M333" i="2"/>
  <c r="H413" i="2"/>
  <c r="J413" i="2"/>
  <c r="K413" i="2"/>
  <c r="M413" i="2"/>
  <c r="I413" i="2"/>
  <c r="L413" i="2"/>
  <c r="N413" i="2"/>
  <c r="O413" i="2"/>
  <c r="G413" i="2"/>
  <c r="N440" i="2"/>
  <c r="J440" i="2"/>
  <c r="L440" i="2"/>
  <c r="M440" i="2"/>
  <c r="O440" i="2"/>
  <c r="G440" i="2"/>
  <c r="H440" i="2"/>
  <c r="I440" i="2"/>
  <c r="K440" i="2"/>
  <c r="I338" i="2"/>
  <c r="L338" i="2"/>
  <c r="M338" i="2"/>
  <c r="O338" i="2"/>
  <c r="G338" i="2"/>
  <c r="K338" i="2"/>
  <c r="H338" i="2"/>
  <c r="J338" i="2"/>
  <c r="N338" i="2"/>
  <c r="G439" i="2"/>
  <c r="O439" i="2"/>
  <c r="K439" i="2"/>
  <c r="J439" i="2"/>
  <c r="L439" i="2"/>
  <c r="M439" i="2"/>
  <c r="N439" i="2"/>
  <c r="H439" i="2"/>
  <c r="I439" i="2"/>
  <c r="K410" i="2"/>
  <c r="I410" i="2"/>
  <c r="J410" i="2"/>
  <c r="O410" i="2"/>
  <c r="H410" i="2"/>
  <c r="G410" i="2"/>
  <c r="L410" i="2"/>
  <c r="M410" i="2"/>
  <c r="N410" i="2"/>
  <c r="G348" i="2"/>
  <c r="O348" i="2"/>
  <c r="K348" i="2"/>
  <c r="H348" i="2"/>
  <c r="J348" i="2"/>
  <c r="M348" i="2"/>
  <c r="N348" i="2"/>
  <c r="I348" i="2"/>
  <c r="L348" i="2"/>
  <c r="H438" i="2"/>
  <c r="L438" i="2"/>
  <c r="I438" i="2"/>
  <c r="J438" i="2"/>
  <c r="K438" i="2"/>
  <c r="M438" i="2"/>
  <c r="N438" i="2"/>
  <c r="O438" i="2"/>
  <c r="G438" i="2"/>
  <c r="L409" i="2"/>
  <c r="I409" i="2"/>
  <c r="J409" i="2"/>
  <c r="M409" i="2"/>
  <c r="N409" i="2"/>
  <c r="O409" i="2"/>
  <c r="G409" i="2"/>
  <c r="H409" i="2"/>
  <c r="K409" i="2"/>
  <c r="N429" i="2"/>
  <c r="G429" i="2"/>
  <c r="O429" i="2"/>
  <c r="K429" i="2"/>
  <c r="L429" i="2"/>
  <c r="M429" i="2"/>
  <c r="H429" i="2"/>
  <c r="I429" i="2"/>
  <c r="J429" i="2"/>
  <c r="K400" i="2"/>
  <c r="H400" i="2"/>
  <c r="M400" i="2"/>
  <c r="N400" i="2"/>
  <c r="I400" i="2"/>
  <c r="G400" i="2"/>
  <c r="J400" i="2"/>
  <c r="L400" i="2"/>
  <c r="O400" i="2"/>
  <c r="G330" i="2"/>
  <c r="O330" i="2"/>
  <c r="H330" i="2"/>
  <c r="I330" i="2"/>
  <c r="L330" i="2"/>
  <c r="J330" i="2"/>
  <c r="K330" i="2"/>
  <c r="M330" i="2"/>
  <c r="N330" i="2"/>
  <c r="I437" i="2"/>
  <c r="M437" i="2"/>
  <c r="G437" i="2"/>
  <c r="H437" i="2"/>
  <c r="J437" i="2"/>
  <c r="K437" i="2"/>
  <c r="L437" i="2"/>
  <c r="N437" i="2"/>
  <c r="O437" i="2"/>
  <c r="H446" i="2"/>
  <c r="L446" i="2"/>
  <c r="K446" i="2"/>
  <c r="M446" i="2"/>
  <c r="N446" i="2"/>
  <c r="O446" i="2"/>
  <c r="G446" i="2"/>
  <c r="I446" i="2"/>
  <c r="J446" i="2"/>
  <c r="J337" i="2"/>
  <c r="M337" i="2"/>
  <c r="O337" i="2"/>
  <c r="K337" i="2"/>
  <c r="N337" i="2"/>
  <c r="I337" i="2"/>
  <c r="L337" i="2"/>
  <c r="G337" i="2"/>
  <c r="H337" i="2"/>
  <c r="L466" i="2"/>
  <c r="N466" i="2"/>
  <c r="G466" i="2"/>
  <c r="O466" i="2"/>
  <c r="H466" i="2"/>
  <c r="J466" i="2"/>
  <c r="K466" i="2"/>
  <c r="I466" i="2"/>
  <c r="M466" i="2"/>
  <c r="G428" i="2"/>
  <c r="O428" i="2"/>
  <c r="H428" i="2"/>
  <c r="J428" i="2"/>
  <c r="N428" i="2"/>
  <c r="I428" i="2"/>
  <c r="K428" i="2"/>
  <c r="L428" i="2"/>
  <c r="M428" i="2"/>
  <c r="L367" i="2"/>
  <c r="J367" i="2"/>
  <c r="M367" i="2"/>
  <c r="G367" i="2"/>
  <c r="K367" i="2"/>
  <c r="H367" i="2"/>
  <c r="I367" i="2"/>
  <c r="N367" i="2"/>
  <c r="O367" i="2"/>
  <c r="L474" i="2"/>
  <c r="N474" i="2"/>
  <c r="G474" i="2"/>
  <c r="O474" i="2"/>
  <c r="H474" i="2"/>
  <c r="J474" i="2"/>
  <c r="K474" i="2"/>
  <c r="M474" i="2"/>
  <c r="I474" i="2"/>
  <c r="H435" i="2"/>
  <c r="I435" i="2"/>
  <c r="K435" i="2"/>
  <c r="O435" i="2"/>
  <c r="N435" i="2"/>
  <c r="G435" i="2"/>
  <c r="J435" i="2"/>
  <c r="L435" i="2"/>
  <c r="M435" i="2"/>
  <c r="G406" i="2"/>
  <c r="O406" i="2"/>
  <c r="I406" i="2"/>
  <c r="J406" i="2"/>
  <c r="N406" i="2"/>
  <c r="H406" i="2"/>
  <c r="K406" i="2"/>
  <c r="L406" i="2"/>
  <c r="M406" i="2"/>
  <c r="L359" i="2"/>
  <c r="I359" i="2"/>
  <c r="K359" i="2"/>
  <c r="J359" i="2"/>
  <c r="O359" i="2"/>
  <c r="G359" i="2"/>
  <c r="N359" i="2"/>
  <c r="H359" i="2"/>
  <c r="M359" i="2"/>
  <c r="J433" i="2"/>
  <c r="K433" i="2"/>
  <c r="G433" i="2"/>
  <c r="M433" i="2"/>
  <c r="H433" i="2"/>
  <c r="I433" i="2"/>
  <c r="L433" i="2"/>
  <c r="N433" i="2"/>
  <c r="O433" i="2"/>
  <c r="G404" i="2"/>
  <c r="I404" i="2"/>
  <c r="H404" i="2"/>
  <c r="J404" i="2"/>
  <c r="N404" i="2"/>
  <c r="K404" i="2"/>
  <c r="L404" i="2"/>
  <c r="M404" i="2"/>
  <c r="O404" i="2"/>
  <c r="M398" i="2"/>
  <c r="H398" i="2"/>
  <c r="J398" i="2"/>
  <c r="K398" i="2"/>
  <c r="N398" i="2"/>
  <c r="G398" i="2"/>
  <c r="I398" i="2"/>
  <c r="L398" i="2"/>
  <c r="O398" i="2"/>
  <c r="K432" i="2"/>
  <c r="L432" i="2"/>
  <c r="J432" i="2"/>
  <c r="N432" i="2"/>
  <c r="O432" i="2"/>
  <c r="G432" i="2"/>
  <c r="H432" i="2"/>
  <c r="I432" i="2"/>
  <c r="M432" i="2"/>
  <c r="H403" i="2"/>
  <c r="I403" i="2"/>
  <c r="G403" i="2"/>
  <c r="O403" i="2"/>
  <c r="K403" i="2"/>
  <c r="J403" i="2"/>
  <c r="L403" i="2"/>
  <c r="M403" i="2"/>
  <c r="N403" i="2"/>
  <c r="M332" i="2"/>
  <c r="G332" i="2"/>
  <c r="O332" i="2"/>
  <c r="J332" i="2"/>
  <c r="H332" i="2"/>
  <c r="I332" i="2"/>
  <c r="L332" i="2"/>
  <c r="N332" i="2"/>
  <c r="K332" i="2"/>
  <c r="L431" i="2"/>
  <c r="M431" i="2"/>
  <c r="O431" i="2"/>
  <c r="I431" i="2"/>
  <c r="H431" i="2"/>
  <c r="J431" i="2"/>
  <c r="K431" i="2"/>
  <c r="N431" i="2"/>
  <c r="G431" i="2"/>
  <c r="I402" i="2"/>
  <c r="H402" i="2"/>
  <c r="O402" i="2"/>
  <c r="L402" i="2"/>
  <c r="J402" i="2"/>
  <c r="K402" i="2"/>
  <c r="M402" i="2"/>
  <c r="N402" i="2"/>
  <c r="G402" i="2"/>
  <c r="M430" i="2"/>
  <c r="N430" i="2"/>
  <c r="L430" i="2"/>
  <c r="H430" i="2"/>
  <c r="G430" i="2"/>
  <c r="I430" i="2"/>
  <c r="J430" i="2"/>
  <c r="K430" i="2"/>
  <c r="O430" i="2"/>
  <c r="J401" i="2"/>
  <c r="H401" i="2"/>
  <c r="N401" i="2"/>
  <c r="O401" i="2"/>
  <c r="G401" i="2"/>
  <c r="M401" i="2"/>
  <c r="I401" i="2"/>
  <c r="K401" i="2"/>
  <c r="L401" i="2"/>
  <c r="M499" i="2"/>
  <c r="N499" i="2"/>
  <c r="J499" i="2"/>
  <c r="G499" i="2"/>
  <c r="H499" i="2"/>
  <c r="I499" i="2"/>
  <c r="L499" i="2"/>
  <c r="K499" i="2"/>
  <c r="O499" i="2"/>
  <c r="I394" i="2"/>
  <c r="G394" i="2"/>
  <c r="N394" i="2"/>
  <c r="O394" i="2"/>
  <c r="M394" i="2"/>
  <c r="H394" i="2"/>
  <c r="J394" i="2"/>
  <c r="K394" i="2"/>
  <c r="L394" i="2"/>
  <c r="K467" i="2"/>
  <c r="M467" i="2"/>
  <c r="N467" i="2"/>
  <c r="G467" i="2"/>
  <c r="O467" i="2"/>
  <c r="I467" i="2"/>
  <c r="J467" i="2"/>
  <c r="H467" i="2"/>
  <c r="L467" i="2"/>
  <c r="L399" i="2"/>
  <c r="H399" i="2"/>
  <c r="K399" i="2"/>
  <c r="M399" i="2"/>
  <c r="J399" i="2"/>
  <c r="G399" i="2"/>
  <c r="I399" i="2"/>
  <c r="N399" i="2"/>
  <c r="O399" i="2"/>
  <c r="L335" i="2"/>
  <c r="G335" i="2"/>
  <c r="O335" i="2"/>
  <c r="K335" i="2"/>
  <c r="H335" i="2"/>
  <c r="J335" i="2"/>
  <c r="I335" i="2"/>
  <c r="M335" i="2"/>
  <c r="N335" i="2"/>
  <c r="H427" i="2"/>
  <c r="I427" i="2"/>
  <c r="G427" i="2"/>
  <c r="M427" i="2"/>
  <c r="O427" i="2"/>
  <c r="J427" i="2"/>
  <c r="K427" i="2"/>
  <c r="L427" i="2"/>
  <c r="N427" i="2"/>
  <c r="K392" i="2"/>
  <c r="G392" i="2"/>
  <c r="L392" i="2"/>
  <c r="M392" i="2"/>
  <c r="J392" i="2"/>
  <c r="H392" i="2"/>
  <c r="I392" i="2"/>
  <c r="N392" i="2"/>
  <c r="O392" i="2"/>
  <c r="J353" i="2"/>
  <c r="L353" i="2"/>
  <c r="H353" i="2"/>
  <c r="K353" i="2"/>
  <c r="O353" i="2"/>
  <c r="M353" i="2"/>
  <c r="N353" i="2"/>
  <c r="G353" i="2"/>
  <c r="I353" i="2"/>
  <c r="J425" i="2"/>
  <c r="K425" i="2"/>
  <c r="O425" i="2"/>
  <c r="I425" i="2"/>
  <c r="G425" i="2"/>
  <c r="H425" i="2"/>
  <c r="L425" i="2"/>
  <c r="M425" i="2"/>
  <c r="N425" i="2"/>
  <c r="N397" i="2"/>
  <c r="H397" i="2"/>
  <c r="I397" i="2"/>
  <c r="J397" i="2"/>
  <c r="O397" i="2"/>
  <c r="G397" i="2"/>
  <c r="K397" i="2"/>
  <c r="L397" i="2"/>
  <c r="M397" i="2"/>
  <c r="J385" i="2"/>
  <c r="O385" i="2"/>
  <c r="L385" i="2"/>
  <c r="M385" i="2"/>
  <c r="K385" i="2"/>
  <c r="N385" i="2"/>
  <c r="G385" i="2"/>
  <c r="H385" i="2"/>
  <c r="I385" i="2"/>
  <c r="K424" i="2"/>
  <c r="L424" i="2"/>
  <c r="N424" i="2"/>
  <c r="H424" i="2"/>
  <c r="O424" i="2"/>
  <c r="G424" i="2"/>
  <c r="I424" i="2"/>
  <c r="J424" i="2"/>
  <c r="M424" i="2"/>
  <c r="G396" i="2"/>
  <c r="O396" i="2"/>
  <c r="H396" i="2"/>
  <c r="I396" i="2"/>
  <c r="K396" i="2"/>
  <c r="J396" i="2"/>
  <c r="L396" i="2"/>
  <c r="M396" i="2"/>
  <c r="N396" i="2"/>
  <c r="L423" i="2"/>
  <c r="M423" i="2"/>
  <c r="K423" i="2"/>
  <c r="G423" i="2"/>
  <c r="I423" i="2"/>
  <c r="J423" i="2"/>
  <c r="N423" i="2"/>
  <c r="O423" i="2"/>
  <c r="H423" i="2"/>
  <c r="H395" i="2"/>
  <c r="G395" i="2"/>
  <c r="O395" i="2"/>
  <c r="L395" i="2"/>
  <c r="N395" i="2"/>
  <c r="I395" i="2"/>
  <c r="J395" i="2"/>
  <c r="K395" i="2"/>
  <c r="M395" i="2"/>
  <c r="L500" i="2"/>
  <c r="M500" i="2"/>
  <c r="I500" i="2"/>
  <c r="H500" i="2"/>
  <c r="G500" i="2"/>
  <c r="J500" i="2"/>
  <c r="K500" i="2"/>
  <c r="N500" i="2"/>
  <c r="O500" i="2"/>
  <c r="G388" i="2"/>
  <c r="O388" i="2"/>
  <c r="H388" i="2"/>
  <c r="L388" i="2"/>
  <c r="I388" i="2"/>
  <c r="J388" i="2"/>
  <c r="K388" i="2"/>
  <c r="M388" i="2"/>
  <c r="N388" i="2"/>
  <c r="I434" i="2"/>
  <c r="J434" i="2"/>
  <c r="H434" i="2"/>
  <c r="N434" i="2"/>
  <c r="K434" i="2"/>
  <c r="L434" i="2"/>
  <c r="M434" i="2"/>
  <c r="O434" i="2"/>
  <c r="G434" i="2"/>
  <c r="L383" i="2"/>
  <c r="O383" i="2"/>
  <c r="K383" i="2"/>
  <c r="I383" i="2"/>
  <c r="J383" i="2"/>
  <c r="M383" i="2"/>
  <c r="G383" i="2"/>
  <c r="H383" i="2"/>
  <c r="N383" i="2"/>
  <c r="M491" i="2"/>
  <c r="G491" i="2"/>
  <c r="N491" i="2"/>
  <c r="O491" i="2"/>
  <c r="I491" i="2"/>
  <c r="J491" i="2"/>
  <c r="K491" i="2"/>
  <c r="L491" i="2"/>
  <c r="H491" i="2"/>
  <c r="H387" i="2"/>
  <c r="O387" i="2"/>
  <c r="N387" i="2"/>
  <c r="I387" i="2"/>
  <c r="M387" i="2"/>
  <c r="L387" i="2"/>
  <c r="G387" i="2"/>
  <c r="J387" i="2"/>
  <c r="K387" i="2"/>
  <c r="I354" i="2"/>
  <c r="L354" i="2"/>
  <c r="H354" i="2"/>
  <c r="K354" i="2"/>
  <c r="M354" i="2"/>
  <c r="G354" i="2"/>
  <c r="J354" i="2"/>
  <c r="N354" i="2"/>
  <c r="O354" i="2"/>
  <c r="M408" i="2"/>
  <c r="I408" i="2"/>
  <c r="J408" i="2"/>
  <c r="H408" i="2"/>
  <c r="O408" i="2"/>
  <c r="G408" i="2"/>
  <c r="K408" i="2"/>
  <c r="L408" i="2"/>
  <c r="N408" i="2"/>
  <c r="I418" i="2"/>
  <c r="J418" i="2"/>
  <c r="N418" i="2"/>
  <c r="H418" i="2"/>
  <c r="L418" i="2"/>
  <c r="M418" i="2"/>
  <c r="O418" i="2"/>
  <c r="G418" i="2"/>
  <c r="K418" i="2"/>
  <c r="J444" i="2"/>
  <c r="N444" i="2"/>
  <c r="H444" i="2"/>
  <c r="I444" i="2"/>
  <c r="K444" i="2"/>
  <c r="L444" i="2"/>
  <c r="M444" i="2"/>
  <c r="O444" i="2"/>
  <c r="G444" i="2"/>
  <c r="M374" i="2"/>
  <c r="N374" i="2"/>
  <c r="I374" i="2"/>
  <c r="L374" i="2"/>
  <c r="G374" i="2"/>
  <c r="H374" i="2"/>
  <c r="J374" i="2"/>
  <c r="K374" i="2"/>
  <c r="O374" i="2"/>
  <c r="G497" i="2"/>
  <c r="O497" i="2"/>
  <c r="H497" i="2"/>
  <c r="L497" i="2"/>
  <c r="K497" i="2"/>
  <c r="M497" i="2"/>
  <c r="N497" i="2"/>
  <c r="I497" i="2"/>
  <c r="J497" i="2"/>
  <c r="I386" i="2"/>
  <c r="O386" i="2"/>
  <c r="M386" i="2"/>
  <c r="N386" i="2"/>
  <c r="J386" i="2"/>
  <c r="G386" i="2"/>
  <c r="H386" i="2"/>
  <c r="K386" i="2"/>
  <c r="L386" i="2"/>
  <c r="L450" i="2"/>
  <c r="H450" i="2"/>
  <c r="G450" i="2"/>
  <c r="I450" i="2"/>
  <c r="J450" i="2"/>
  <c r="K450" i="2"/>
  <c r="M450" i="2"/>
  <c r="N450" i="2"/>
  <c r="O450" i="2"/>
  <c r="I346" i="2"/>
  <c r="L346" i="2"/>
  <c r="H346" i="2"/>
  <c r="O346" i="2"/>
  <c r="G346" i="2"/>
  <c r="J346" i="2"/>
  <c r="N346" i="2"/>
  <c r="M346" i="2"/>
  <c r="K346" i="2"/>
  <c r="I495" i="2"/>
  <c r="J495" i="2"/>
  <c r="M495" i="2"/>
  <c r="N495" i="2"/>
  <c r="L495" i="2"/>
  <c r="K495" i="2"/>
  <c r="O495" i="2"/>
  <c r="H495" i="2"/>
  <c r="G495" i="2"/>
  <c r="H371" i="2"/>
  <c r="M371" i="2"/>
  <c r="O371" i="2"/>
  <c r="I371" i="2"/>
  <c r="L371" i="2"/>
  <c r="N371" i="2"/>
  <c r="G371" i="2"/>
  <c r="J371" i="2"/>
  <c r="K371" i="2"/>
  <c r="G380" i="2"/>
  <c r="O380" i="2"/>
  <c r="N380" i="2"/>
  <c r="H380" i="2"/>
  <c r="K380" i="2"/>
  <c r="I380" i="2"/>
  <c r="J380" i="2"/>
  <c r="L380" i="2"/>
  <c r="M380" i="2"/>
  <c r="G340" i="2"/>
  <c r="O340" i="2"/>
  <c r="J340" i="2"/>
  <c r="I340" i="2"/>
  <c r="H340" i="2"/>
  <c r="L340" i="2"/>
  <c r="K340" i="2"/>
  <c r="M340" i="2"/>
  <c r="N340" i="2"/>
  <c r="J494" i="2"/>
  <c r="K494" i="2"/>
  <c r="N494" i="2"/>
  <c r="G494" i="2"/>
  <c r="O494" i="2"/>
  <c r="H494" i="2"/>
  <c r="I494" i="2"/>
  <c r="L494" i="2"/>
  <c r="M494" i="2"/>
  <c r="M390" i="2"/>
  <c r="G390" i="2"/>
  <c r="I390" i="2"/>
  <c r="J390" i="2"/>
  <c r="H390" i="2"/>
  <c r="O390" i="2"/>
  <c r="K390" i="2"/>
  <c r="L390" i="2"/>
  <c r="N390" i="2"/>
  <c r="L458" i="2"/>
  <c r="H458" i="2"/>
  <c r="J458" i="2"/>
  <c r="M458" i="2"/>
  <c r="N458" i="2"/>
  <c r="O458" i="2"/>
  <c r="G458" i="2"/>
  <c r="I458" i="2"/>
  <c r="K458" i="2"/>
  <c r="K493" i="2"/>
  <c r="M493" i="2"/>
  <c r="L493" i="2"/>
  <c r="G493" i="2"/>
  <c r="O493" i="2"/>
  <c r="H493" i="2"/>
  <c r="J493" i="2"/>
  <c r="N493" i="2"/>
  <c r="I493" i="2"/>
  <c r="N389" i="2"/>
  <c r="G389" i="2"/>
  <c r="H389" i="2"/>
  <c r="I389" i="2"/>
  <c r="K389" i="2"/>
  <c r="M389" i="2"/>
  <c r="O389" i="2"/>
  <c r="J389" i="2"/>
  <c r="L389" i="2"/>
  <c r="L442" i="2"/>
  <c r="H442" i="2"/>
  <c r="O442" i="2"/>
  <c r="G442" i="2"/>
  <c r="I442" i="2"/>
  <c r="J442" i="2"/>
  <c r="K442" i="2"/>
  <c r="M442" i="2"/>
  <c r="N442" i="2"/>
  <c r="K384" i="2"/>
  <c r="O384" i="2"/>
  <c r="M384" i="2"/>
  <c r="G384" i="2"/>
  <c r="J384" i="2"/>
  <c r="L384" i="2"/>
  <c r="N384" i="2"/>
  <c r="H384" i="2"/>
  <c r="I384" i="2"/>
  <c r="L492" i="2"/>
  <c r="M492" i="2"/>
  <c r="H492" i="2"/>
  <c r="I492" i="2"/>
  <c r="G492" i="2"/>
  <c r="J492" i="2"/>
  <c r="K492" i="2"/>
  <c r="O492" i="2"/>
  <c r="N492" i="2"/>
  <c r="J369" i="2"/>
  <c r="M369" i="2"/>
  <c r="L369" i="2"/>
  <c r="I369" i="2"/>
  <c r="K369" i="2"/>
  <c r="N369" i="2"/>
  <c r="G369" i="2"/>
  <c r="H369" i="2"/>
  <c r="O369" i="2"/>
  <c r="L375" i="2"/>
  <c r="N375" i="2"/>
  <c r="J375" i="2"/>
  <c r="O375" i="2"/>
  <c r="H375" i="2"/>
  <c r="I375" i="2"/>
  <c r="K375" i="2"/>
  <c r="G375" i="2"/>
  <c r="M375" i="2"/>
  <c r="K483" i="2"/>
  <c r="M483" i="2"/>
  <c r="G483" i="2"/>
  <c r="N483" i="2"/>
  <c r="O483" i="2"/>
  <c r="I483" i="2"/>
  <c r="J483" i="2"/>
  <c r="H483" i="2"/>
  <c r="L483" i="2"/>
  <c r="K368" i="2"/>
  <c r="J368" i="2"/>
  <c r="M368" i="2"/>
  <c r="I368" i="2"/>
  <c r="O368" i="2"/>
  <c r="G368" i="2"/>
  <c r="H368" i="2"/>
  <c r="L368" i="2"/>
  <c r="N368" i="2"/>
  <c r="I453" i="2"/>
  <c r="M453" i="2"/>
  <c r="L453" i="2"/>
  <c r="N453" i="2"/>
  <c r="O453" i="2"/>
  <c r="G453" i="2"/>
  <c r="H453" i="2"/>
  <c r="J453" i="2"/>
  <c r="K453" i="2"/>
  <c r="I445" i="2"/>
  <c r="M445" i="2"/>
  <c r="J445" i="2"/>
  <c r="K445" i="2"/>
  <c r="L445" i="2"/>
  <c r="N445" i="2"/>
  <c r="O445" i="2"/>
  <c r="G445" i="2"/>
  <c r="H445" i="2"/>
  <c r="N349" i="2"/>
  <c r="K349" i="2"/>
  <c r="H349" i="2"/>
  <c r="J349" i="2"/>
  <c r="G349" i="2"/>
  <c r="M349" i="2"/>
  <c r="I349" i="2"/>
  <c r="L349" i="2"/>
  <c r="O349" i="2"/>
  <c r="N415" i="2"/>
  <c r="J415" i="2"/>
  <c r="K415" i="2"/>
  <c r="G415" i="2"/>
  <c r="M415" i="2"/>
  <c r="H415" i="2"/>
  <c r="I415" i="2"/>
  <c r="L415" i="2"/>
  <c r="O415" i="2"/>
  <c r="N482" i="2"/>
  <c r="G482" i="2"/>
  <c r="O482" i="2"/>
  <c r="H482" i="2"/>
  <c r="J482" i="2"/>
  <c r="K482" i="2"/>
  <c r="L482" i="2"/>
  <c r="I482" i="2"/>
  <c r="M482" i="2"/>
  <c r="H329" i="2"/>
  <c r="I329" i="2"/>
  <c r="J329" i="2"/>
  <c r="K329" i="2"/>
  <c r="M329" i="2"/>
  <c r="N329" i="2"/>
  <c r="G329" i="2"/>
  <c r="O329" i="2"/>
  <c r="L329" i="2"/>
  <c r="N381" i="2"/>
  <c r="O381" i="2"/>
  <c r="I381" i="2"/>
  <c r="L381" i="2"/>
  <c r="G381" i="2"/>
  <c r="H381" i="2"/>
  <c r="J381" i="2"/>
  <c r="K381" i="2"/>
  <c r="M381" i="2"/>
  <c r="G489" i="2"/>
  <c r="O489" i="2"/>
  <c r="H489" i="2"/>
  <c r="I489" i="2"/>
  <c r="K489" i="2"/>
  <c r="L489" i="2"/>
  <c r="M489" i="2"/>
  <c r="J489" i="2"/>
  <c r="N489" i="2"/>
  <c r="M366" i="2"/>
  <c r="J366" i="2"/>
  <c r="L366" i="2"/>
  <c r="H366" i="2"/>
  <c r="N366" i="2"/>
  <c r="O366" i="2"/>
  <c r="G366" i="2"/>
  <c r="I366" i="2"/>
  <c r="K366" i="2"/>
  <c r="H496" i="2"/>
  <c r="I496" i="2"/>
  <c r="L496" i="2"/>
  <c r="M496" i="2"/>
  <c r="G496" i="2"/>
  <c r="J496" i="2"/>
  <c r="N496" i="2"/>
  <c r="K496" i="2"/>
  <c r="O496" i="2"/>
  <c r="H379" i="2"/>
  <c r="N379" i="2"/>
  <c r="J379" i="2"/>
  <c r="M379" i="2"/>
  <c r="O379" i="2"/>
  <c r="G379" i="2"/>
  <c r="L379" i="2"/>
  <c r="I379" i="2"/>
  <c r="K379" i="2"/>
  <c r="G487" i="2"/>
  <c r="I487" i="2"/>
  <c r="J487" i="2"/>
  <c r="K487" i="2"/>
  <c r="M487" i="2"/>
  <c r="N487" i="2"/>
  <c r="O487" i="2"/>
  <c r="L487" i="2"/>
  <c r="H487" i="2"/>
  <c r="F487" i="2" s="1"/>
  <c r="N365" i="2"/>
  <c r="J365" i="2"/>
  <c r="L365" i="2"/>
  <c r="M365" i="2"/>
  <c r="I365" i="2"/>
  <c r="K365" i="2"/>
  <c r="O365" i="2"/>
  <c r="G365" i="2"/>
  <c r="H365" i="2"/>
  <c r="G372" i="2"/>
  <c r="O372" i="2"/>
  <c r="M372" i="2"/>
  <c r="J372" i="2"/>
  <c r="N372" i="2"/>
  <c r="H372" i="2"/>
  <c r="I372" i="2"/>
  <c r="K372" i="2"/>
  <c r="L372" i="2"/>
  <c r="I378" i="2"/>
  <c r="N378" i="2"/>
  <c r="O378" i="2"/>
  <c r="H378" i="2"/>
  <c r="L378" i="2"/>
  <c r="M378" i="2"/>
  <c r="G378" i="2"/>
  <c r="J378" i="2"/>
  <c r="K378" i="2"/>
  <c r="J486" i="2"/>
  <c r="K486" i="2"/>
  <c r="L486" i="2"/>
  <c r="N486" i="2"/>
  <c r="G486" i="2"/>
  <c r="O486" i="2"/>
  <c r="H486" i="2"/>
  <c r="I486" i="2"/>
  <c r="M486" i="2"/>
  <c r="I370" i="2"/>
  <c r="M370" i="2"/>
  <c r="N370" i="2"/>
  <c r="G370" i="2"/>
  <c r="K370" i="2"/>
  <c r="L370" i="2"/>
  <c r="O370" i="2"/>
  <c r="J370" i="2"/>
  <c r="H370" i="2"/>
  <c r="J377" i="2"/>
  <c r="N377" i="2"/>
  <c r="M377" i="2"/>
  <c r="G377" i="2"/>
  <c r="K377" i="2"/>
  <c r="L377" i="2"/>
  <c r="O377" i="2"/>
  <c r="H377" i="2"/>
  <c r="I377" i="2"/>
  <c r="H363" i="2"/>
  <c r="J363" i="2"/>
  <c r="L363" i="2"/>
  <c r="K363" i="2"/>
  <c r="O363" i="2"/>
  <c r="G363" i="2"/>
  <c r="M363" i="2"/>
  <c r="N363" i="2"/>
  <c r="I363" i="2"/>
  <c r="K376" i="2"/>
  <c r="N376" i="2"/>
  <c r="L376" i="2"/>
  <c r="I376" i="2"/>
  <c r="J376" i="2"/>
  <c r="M376" i="2"/>
  <c r="O376" i="2"/>
  <c r="G376" i="2"/>
  <c r="H376" i="2"/>
  <c r="L484" i="2"/>
  <c r="M484" i="2"/>
  <c r="N484" i="2"/>
  <c r="H484" i="2"/>
  <c r="I484" i="2"/>
  <c r="J484" i="2"/>
  <c r="O484" i="2"/>
  <c r="K484" i="2"/>
  <c r="G484" i="2"/>
  <c r="I362" i="2"/>
  <c r="J362" i="2"/>
  <c r="L362" i="2"/>
  <c r="O362" i="2"/>
  <c r="G362" i="2"/>
  <c r="M362" i="2"/>
  <c r="N362" i="2"/>
  <c r="H362" i="2"/>
  <c r="K362" i="2"/>
  <c r="I461" i="2"/>
  <c r="M461" i="2"/>
  <c r="O461" i="2"/>
  <c r="G461" i="2"/>
  <c r="H461" i="2"/>
  <c r="J461" i="2"/>
  <c r="L461" i="2"/>
  <c r="N461" i="2"/>
  <c r="K461" i="2"/>
  <c r="M475" i="2"/>
  <c r="N475" i="2"/>
  <c r="O475" i="2"/>
  <c r="G475" i="2"/>
  <c r="I475" i="2"/>
  <c r="J475" i="2"/>
  <c r="K475" i="2"/>
  <c r="H475" i="2"/>
  <c r="L475" i="2"/>
  <c r="H454" i="2"/>
  <c r="L454" i="2"/>
  <c r="N454" i="2"/>
  <c r="O454" i="2"/>
  <c r="G454" i="2"/>
  <c r="I454" i="2"/>
  <c r="J454" i="2"/>
  <c r="K454" i="2"/>
  <c r="M454" i="2"/>
  <c r="J468" i="2"/>
  <c r="L468" i="2"/>
  <c r="M468" i="2"/>
  <c r="N468" i="2"/>
  <c r="H468" i="2"/>
  <c r="I468" i="2"/>
  <c r="G468" i="2"/>
  <c r="K468" i="2"/>
  <c r="O468" i="2"/>
  <c r="M342" i="2"/>
  <c r="H342" i="2"/>
  <c r="L342" i="2"/>
  <c r="I342" i="2"/>
  <c r="K342" i="2"/>
  <c r="J342" i="2"/>
  <c r="G342" i="2"/>
  <c r="N342" i="2"/>
  <c r="O342" i="2"/>
  <c r="J436" i="2"/>
  <c r="N436" i="2"/>
  <c r="G436" i="2"/>
  <c r="H436" i="2"/>
  <c r="I436" i="2"/>
  <c r="K436" i="2"/>
  <c r="L436" i="2"/>
  <c r="M436" i="2"/>
  <c r="O436" i="2"/>
  <c r="N498" i="2"/>
  <c r="G498" i="2"/>
  <c r="O498" i="2"/>
  <c r="K498" i="2"/>
  <c r="J498" i="2"/>
  <c r="M498" i="2"/>
  <c r="H498" i="2"/>
  <c r="I498" i="2"/>
  <c r="L498" i="2"/>
  <c r="J361" i="2"/>
  <c r="I361" i="2"/>
  <c r="L361" i="2"/>
  <c r="M361" i="2"/>
  <c r="H361" i="2"/>
  <c r="K361" i="2"/>
  <c r="N361" i="2"/>
  <c r="G361" i="2"/>
  <c r="O361" i="2"/>
  <c r="N373" i="2"/>
  <c r="M373" i="2"/>
  <c r="H373" i="2"/>
  <c r="K373" i="2"/>
  <c r="G373" i="2"/>
  <c r="I373" i="2"/>
  <c r="L373" i="2"/>
  <c r="O373" i="2"/>
  <c r="J373" i="2"/>
  <c r="M481" i="2"/>
  <c r="G481" i="2"/>
  <c r="O481" i="2"/>
  <c r="H481" i="2"/>
  <c r="I481" i="2"/>
  <c r="K481" i="2"/>
  <c r="L481" i="2"/>
  <c r="N481" i="2"/>
  <c r="J481" i="2"/>
  <c r="K360" i="2"/>
  <c r="I360" i="2"/>
  <c r="L360" i="2"/>
  <c r="H360" i="2"/>
  <c r="N360" i="2"/>
  <c r="G360" i="2"/>
  <c r="J360" i="2"/>
  <c r="M360" i="2"/>
  <c r="O360" i="2"/>
  <c r="H480" i="2"/>
  <c r="I480" i="2"/>
  <c r="J480" i="2"/>
  <c r="L480" i="2"/>
  <c r="M480" i="2"/>
  <c r="N480" i="2"/>
  <c r="K480" i="2"/>
  <c r="G480" i="2"/>
  <c r="O480" i="2"/>
  <c r="M465" i="2"/>
  <c r="G465" i="2"/>
  <c r="O465" i="2"/>
  <c r="H465" i="2"/>
  <c r="I465" i="2"/>
  <c r="K465" i="2"/>
  <c r="L465" i="2"/>
  <c r="J465" i="2"/>
  <c r="N465" i="2"/>
  <c r="O479" i="2"/>
  <c r="I479" i="2"/>
  <c r="J479" i="2"/>
  <c r="K479" i="2"/>
  <c r="M479" i="2"/>
  <c r="N479" i="2"/>
  <c r="G479" i="2"/>
  <c r="H479" i="2"/>
  <c r="L479" i="2"/>
  <c r="M358" i="2"/>
  <c r="L358" i="2"/>
  <c r="I358" i="2"/>
  <c r="K358" i="2"/>
  <c r="O358" i="2"/>
  <c r="J358" i="2"/>
  <c r="N358" i="2"/>
  <c r="G358" i="2"/>
  <c r="H358" i="2"/>
  <c r="I426" i="2"/>
  <c r="J426" i="2"/>
  <c r="L426" i="2"/>
  <c r="K426" i="2"/>
  <c r="M426" i="2"/>
  <c r="N426" i="2"/>
  <c r="O426" i="2"/>
  <c r="G426" i="2"/>
  <c r="H426" i="2"/>
  <c r="N464" i="2"/>
  <c r="H464" i="2"/>
  <c r="I464" i="2"/>
  <c r="J464" i="2"/>
  <c r="L464" i="2"/>
  <c r="M464" i="2"/>
  <c r="G464" i="2"/>
  <c r="K464" i="2"/>
  <c r="O464" i="2"/>
  <c r="H478" i="2"/>
  <c r="J478" i="2"/>
  <c r="K478" i="2"/>
  <c r="L478" i="2"/>
  <c r="N478" i="2"/>
  <c r="G478" i="2"/>
  <c r="O478" i="2"/>
  <c r="I478" i="2"/>
  <c r="M478" i="2"/>
  <c r="G364" i="2"/>
  <c r="O364" i="2"/>
  <c r="J364" i="2"/>
  <c r="L364" i="2"/>
  <c r="I364" i="2"/>
  <c r="N364" i="2"/>
  <c r="H364" i="2"/>
  <c r="K364" i="2"/>
  <c r="M364" i="2"/>
  <c r="G463" i="2"/>
  <c r="O463" i="2"/>
  <c r="I463" i="2"/>
  <c r="J463" i="2"/>
  <c r="K463" i="2"/>
  <c r="M463" i="2"/>
  <c r="N463" i="2"/>
  <c r="L463" i="2"/>
  <c r="H463" i="2"/>
  <c r="F463" i="2" s="1"/>
  <c r="K477" i="2"/>
  <c r="L477" i="2"/>
  <c r="M477" i="2"/>
  <c r="G477" i="2"/>
  <c r="O477" i="2"/>
  <c r="H477" i="2"/>
  <c r="I477" i="2"/>
  <c r="N477" i="2"/>
  <c r="J477" i="2"/>
  <c r="H462" i="2"/>
  <c r="L462" i="2"/>
  <c r="I462" i="2"/>
  <c r="J462" i="2"/>
  <c r="K462" i="2"/>
  <c r="N462" i="2"/>
  <c r="O462" i="2"/>
  <c r="G462" i="2"/>
  <c r="M462" i="2"/>
  <c r="J476" i="2"/>
  <c r="L476" i="2"/>
  <c r="N476" i="2"/>
  <c r="M476" i="2"/>
  <c r="H476" i="2"/>
  <c r="I476" i="2"/>
  <c r="G476" i="2"/>
  <c r="K476" i="2"/>
  <c r="O476" i="2"/>
  <c r="G356" i="2"/>
  <c r="O356" i="2"/>
  <c r="L356" i="2"/>
  <c r="I356" i="2"/>
  <c r="K356" i="2"/>
  <c r="H356" i="2"/>
  <c r="N356" i="2"/>
  <c r="J356" i="2"/>
  <c r="M356" i="2"/>
  <c r="M457" i="2"/>
  <c r="I457" i="2"/>
  <c r="H457" i="2"/>
  <c r="K457" i="2"/>
  <c r="L457" i="2"/>
  <c r="N457" i="2"/>
  <c r="G457" i="2"/>
  <c r="O457" i="2"/>
  <c r="J457" i="2"/>
  <c r="I485" i="2"/>
  <c r="K485" i="2"/>
  <c r="M485" i="2"/>
  <c r="L485" i="2"/>
  <c r="G485" i="2"/>
  <c r="O485" i="2"/>
  <c r="H485" i="2"/>
  <c r="J485" i="2"/>
  <c r="N485" i="2"/>
  <c r="K336" i="2"/>
  <c r="N336" i="2"/>
  <c r="M336" i="2"/>
  <c r="I336" i="2"/>
  <c r="L336" i="2"/>
  <c r="G336" i="2"/>
  <c r="O336" i="2"/>
  <c r="H336" i="2"/>
  <c r="J336" i="2"/>
  <c r="J393" i="2"/>
  <c r="G393" i="2"/>
  <c r="M393" i="2"/>
  <c r="N393" i="2"/>
  <c r="I393" i="2"/>
  <c r="O393" i="2"/>
  <c r="H393" i="2"/>
  <c r="K393" i="2"/>
  <c r="L393" i="2"/>
  <c r="J452" i="2"/>
  <c r="N452" i="2"/>
  <c r="K452" i="2"/>
  <c r="L452" i="2"/>
  <c r="M452" i="2"/>
  <c r="O452" i="2"/>
  <c r="G452" i="2"/>
  <c r="H452" i="2"/>
  <c r="I452" i="2"/>
  <c r="K459" i="2"/>
  <c r="G459" i="2"/>
  <c r="O459" i="2"/>
  <c r="L459" i="2"/>
  <c r="N459" i="2"/>
  <c r="I459" i="2"/>
  <c r="J459" i="2"/>
  <c r="H459" i="2"/>
  <c r="M459" i="2"/>
  <c r="H347" i="2"/>
  <c r="K347" i="2"/>
  <c r="J347" i="2"/>
  <c r="I347" i="2"/>
  <c r="L347" i="2"/>
  <c r="O347" i="2"/>
  <c r="G347" i="2"/>
  <c r="M347" i="2"/>
  <c r="N347" i="2"/>
  <c r="N421" i="2"/>
  <c r="G421" i="2"/>
  <c r="O421" i="2"/>
  <c r="I421" i="2"/>
  <c r="M421" i="2"/>
  <c r="L421" i="2"/>
  <c r="H421" i="2"/>
  <c r="J421" i="2"/>
  <c r="K421" i="2"/>
  <c r="G471" i="2"/>
  <c r="O471" i="2"/>
  <c r="I471" i="2"/>
  <c r="J471" i="2"/>
  <c r="K471" i="2"/>
  <c r="M471" i="2"/>
  <c r="N471" i="2"/>
  <c r="H471" i="2"/>
  <c r="L471" i="2"/>
  <c r="J470" i="2"/>
  <c r="K470" i="2"/>
  <c r="L470" i="2"/>
  <c r="N470" i="2"/>
  <c r="G470" i="2"/>
  <c r="O470" i="2"/>
  <c r="H470" i="2"/>
  <c r="M470" i="2"/>
  <c r="I470" i="2"/>
  <c r="J417" i="2"/>
  <c r="K417" i="2"/>
  <c r="M417" i="2"/>
  <c r="G417" i="2"/>
  <c r="H417" i="2"/>
  <c r="I417" i="2"/>
  <c r="L417" i="2"/>
  <c r="N417" i="2"/>
  <c r="O417" i="2"/>
  <c r="M382" i="2"/>
  <c r="O382" i="2"/>
  <c r="J382" i="2"/>
  <c r="N382" i="2"/>
  <c r="H382" i="2"/>
  <c r="I382" i="2"/>
  <c r="K382" i="2"/>
  <c r="G382" i="2"/>
  <c r="L382" i="2"/>
  <c r="M422" i="2"/>
  <c r="N422" i="2"/>
  <c r="J422" i="2"/>
  <c r="G422" i="2"/>
  <c r="H422" i="2"/>
  <c r="I422" i="2"/>
  <c r="K422" i="2"/>
  <c r="L422" i="2"/>
  <c r="O422" i="2"/>
  <c r="M449" i="2"/>
  <c r="I449" i="2"/>
  <c r="G449" i="2"/>
  <c r="H449" i="2"/>
  <c r="J449" i="2"/>
  <c r="K449" i="2"/>
  <c r="L449" i="2"/>
  <c r="N449" i="2"/>
  <c r="O449" i="2"/>
  <c r="K344" i="2"/>
  <c r="N344" i="2"/>
  <c r="L344" i="2"/>
  <c r="O344" i="2"/>
  <c r="I344" i="2"/>
  <c r="G344" i="2"/>
  <c r="H344" i="2"/>
  <c r="J344" i="2"/>
  <c r="M344" i="2"/>
  <c r="M416" i="2"/>
  <c r="J416" i="2"/>
  <c r="K416" i="2"/>
  <c r="I416" i="2"/>
  <c r="O416" i="2"/>
  <c r="G416" i="2"/>
  <c r="H416" i="2"/>
  <c r="L416" i="2"/>
  <c r="N416" i="2"/>
  <c r="H355" i="2"/>
  <c r="L355" i="2"/>
  <c r="I355" i="2"/>
  <c r="K355" i="2"/>
  <c r="M355" i="2"/>
  <c r="G355" i="2"/>
  <c r="J355" i="2"/>
  <c r="N355" i="2"/>
  <c r="O355" i="2"/>
  <c r="J460" i="2"/>
  <c r="N460" i="2"/>
  <c r="M460" i="2"/>
  <c r="G460" i="2"/>
  <c r="H460" i="2"/>
  <c r="K460" i="2"/>
  <c r="L460" i="2"/>
  <c r="I460" i="2"/>
  <c r="O460" i="2"/>
  <c r="K443" i="2"/>
  <c r="G443" i="2"/>
  <c r="O443" i="2"/>
  <c r="H443" i="2"/>
  <c r="I443" i="2"/>
  <c r="J443" i="2"/>
  <c r="L443" i="2"/>
  <c r="M443" i="2"/>
  <c r="N443" i="2"/>
  <c r="L391" i="2"/>
  <c r="G391" i="2"/>
  <c r="J391" i="2"/>
  <c r="K391" i="2"/>
  <c r="N391" i="2"/>
  <c r="O391" i="2"/>
  <c r="H391" i="2"/>
  <c r="I391" i="2"/>
  <c r="M391" i="2"/>
  <c r="I412" i="2"/>
  <c r="J412" i="2"/>
  <c r="K412" i="2"/>
  <c r="H412" i="2"/>
  <c r="O412" i="2"/>
  <c r="G412" i="2"/>
  <c r="L412" i="2"/>
  <c r="M412" i="2"/>
  <c r="N412" i="2"/>
  <c r="J411" i="2"/>
  <c r="I411" i="2"/>
  <c r="K411" i="2"/>
  <c r="M411" i="2"/>
  <c r="L411" i="2"/>
  <c r="N411" i="2"/>
  <c r="O411" i="2"/>
  <c r="G411" i="2"/>
  <c r="H411" i="2"/>
  <c r="N331" i="2"/>
  <c r="G331" i="2"/>
  <c r="H331" i="2"/>
  <c r="K331" i="2"/>
  <c r="M331" i="2"/>
  <c r="O331" i="2"/>
  <c r="I331" i="2"/>
  <c r="J331" i="2"/>
  <c r="L331" i="2"/>
  <c r="K230" i="2"/>
  <c r="L230" i="2"/>
  <c r="M230" i="2"/>
  <c r="N230" i="2"/>
  <c r="G230" i="2"/>
  <c r="O230" i="2"/>
  <c r="H230" i="2"/>
  <c r="I230" i="2"/>
  <c r="J230" i="2"/>
  <c r="K238" i="2"/>
  <c r="L238" i="2"/>
  <c r="M238" i="2"/>
  <c r="N238" i="2"/>
  <c r="G238" i="2"/>
  <c r="O238" i="2"/>
  <c r="H238" i="2"/>
  <c r="I238" i="2"/>
  <c r="J238" i="2"/>
  <c r="I232" i="2"/>
  <c r="J232" i="2"/>
  <c r="K232" i="2"/>
  <c r="L232" i="2"/>
  <c r="M232" i="2"/>
  <c r="N232" i="2"/>
  <c r="G232" i="2"/>
  <c r="O232" i="2"/>
  <c r="H232" i="2"/>
  <c r="H233" i="2"/>
  <c r="I233" i="2"/>
  <c r="J233" i="2"/>
  <c r="K233" i="2"/>
  <c r="L233" i="2"/>
  <c r="M233" i="2"/>
  <c r="N233" i="2"/>
  <c r="O233" i="2"/>
  <c r="G233" i="2"/>
  <c r="L237" i="2"/>
  <c r="M237" i="2"/>
  <c r="N237" i="2"/>
  <c r="G237" i="2"/>
  <c r="O237" i="2"/>
  <c r="H237" i="2"/>
  <c r="I237" i="2"/>
  <c r="J237" i="2"/>
  <c r="K237" i="2"/>
  <c r="M236" i="2"/>
  <c r="N236" i="2"/>
  <c r="G236" i="2"/>
  <c r="O236" i="2"/>
  <c r="H236" i="2"/>
  <c r="I236" i="2"/>
  <c r="J236" i="2"/>
  <c r="K236" i="2"/>
  <c r="L236" i="2"/>
  <c r="N235" i="2"/>
  <c r="G235" i="2"/>
  <c r="O235" i="2"/>
  <c r="H235" i="2"/>
  <c r="I235" i="2"/>
  <c r="J235" i="2"/>
  <c r="K235" i="2"/>
  <c r="L235" i="2"/>
  <c r="M235" i="2"/>
  <c r="G234" i="2"/>
  <c r="O234" i="2"/>
  <c r="H234" i="2"/>
  <c r="I234" i="2"/>
  <c r="J234" i="2"/>
  <c r="K234" i="2"/>
  <c r="L234" i="2"/>
  <c r="M234" i="2"/>
  <c r="N234" i="2"/>
  <c r="J231" i="2"/>
  <c r="K231" i="2"/>
  <c r="L231" i="2"/>
  <c r="M231" i="2"/>
  <c r="N231" i="2"/>
  <c r="G231" i="2"/>
  <c r="O231" i="2"/>
  <c r="H231" i="2"/>
  <c r="I231" i="2"/>
  <c r="L229" i="2"/>
  <c r="M229" i="2"/>
  <c r="N229" i="2"/>
  <c r="G229" i="2"/>
  <c r="O229" i="2"/>
  <c r="H229" i="2"/>
  <c r="I229" i="2"/>
  <c r="J229" i="2"/>
  <c r="K229" i="2"/>
  <c r="M228" i="2"/>
  <c r="N228" i="2"/>
  <c r="G228" i="2"/>
  <c r="O228" i="2"/>
  <c r="H228" i="2"/>
  <c r="I228" i="2"/>
  <c r="J228" i="2"/>
  <c r="K228" i="2"/>
  <c r="L228" i="2"/>
  <c r="N227" i="2"/>
  <c r="G227" i="2"/>
  <c r="O227" i="2"/>
  <c r="H227" i="2"/>
  <c r="I227" i="2"/>
  <c r="J227" i="2"/>
  <c r="K227" i="2"/>
  <c r="L227" i="2"/>
  <c r="M227" i="2"/>
  <c r="G226" i="2"/>
  <c r="O226" i="2"/>
  <c r="H226" i="2"/>
  <c r="I226" i="2"/>
  <c r="J226" i="2"/>
  <c r="K226" i="2"/>
  <c r="L226" i="2"/>
  <c r="M226" i="2"/>
  <c r="N226" i="2"/>
  <c r="N74" i="2"/>
  <c r="I74" i="2"/>
  <c r="J74" i="2"/>
  <c r="K74" i="2"/>
  <c r="L74" i="2"/>
  <c r="M74" i="2"/>
  <c r="O74" i="2"/>
  <c r="G74" i="2"/>
  <c r="H74" i="2"/>
  <c r="N111" i="2"/>
  <c r="J111" i="2"/>
  <c r="M111" i="2"/>
  <c r="O111" i="2"/>
  <c r="K111" i="2"/>
  <c r="I111" i="2"/>
  <c r="G111" i="2"/>
  <c r="H111" i="2"/>
  <c r="L111" i="2"/>
  <c r="J113" i="2"/>
  <c r="N113" i="2"/>
  <c r="O113" i="2"/>
  <c r="G113" i="2"/>
  <c r="L113" i="2"/>
  <c r="K113" i="2"/>
  <c r="H113" i="2"/>
  <c r="I113" i="2"/>
  <c r="M113" i="2"/>
  <c r="I85" i="2"/>
  <c r="J85" i="2"/>
  <c r="L85" i="2"/>
  <c r="N85" i="2"/>
  <c r="K85" i="2"/>
  <c r="M85" i="2"/>
  <c r="O85" i="2"/>
  <c r="G85" i="2"/>
  <c r="H85" i="2"/>
  <c r="I93" i="2"/>
  <c r="J93" i="2"/>
  <c r="N93" i="2"/>
  <c r="M93" i="2"/>
  <c r="O93" i="2"/>
  <c r="K93" i="2"/>
  <c r="L93" i="2"/>
  <c r="H93" i="2"/>
  <c r="G93" i="2"/>
  <c r="K141" i="2"/>
  <c r="L141" i="2"/>
  <c r="H141" i="2"/>
  <c r="M141" i="2"/>
  <c r="O141" i="2"/>
  <c r="G141" i="2"/>
  <c r="I141" i="2"/>
  <c r="J141" i="2"/>
  <c r="N141" i="2"/>
  <c r="L79" i="2"/>
  <c r="M79" i="2"/>
  <c r="N79" i="2"/>
  <c r="G79" i="2"/>
  <c r="O79" i="2"/>
  <c r="H79" i="2"/>
  <c r="J79" i="2"/>
  <c r="I79" i="2"/>
  <c r="K79" i="2"/>
  <c r="M17" i="2"/>
  <c r="N17" i="2"/>
  <c r="G17" i="2"/>
  <c r="O17" i="2"/>
  <c r="H17" i="2"/>
  <c r="I17" i="2"/>
  <c r="J17" i="2"/>
  <c r="K17" i="2"/>
  <c r="L17" i="2"/>
  <c r="G131" i="2"/>
  <c r="O131" i="2"/>
  <c r="H131" i="2"/>
  <c r="L131" i="2"/>
  <c r="J131" i="2"/>
  <c r="M131" i="2"/>
  <c r="I131" i="2"/>
  <c r="K131" i="2"/>
  <c r="N131" i="2"/>
  <c r="N193" i="2"/>
  <c r="H193" i="2"/>
  <c r="I193" i="2"/>
  <c r="L193" i="2"/>
  <c r="M193" i="2"/>
  <c r="G193" i="2"/>
  <c r="J193" i="2"/>
  <c r="K193" i="2"/>
  <c r="O193" i="2"/>
  <c r="J129" i="2"/>
  <c r="K129" i="2"/>
  <c r="L129" i="2"/>
  <c r="H129" i="2"/>
  <c r="O129" i="2"/>
  <c r="G129" i="2"/>
  <c r="I129" i="2"/>
  <c r="M129" i="2"/>
  <c r="N129" i="2"/>
  <c r="J64" i="2"/>
  <c r="K64" i="2"/>
  <c r="M64" i="2"/>
  <c r="I64" i="2"/>
  <c r="L64" i="2"/>
  <c r="N64" i="2"/>
  <c r="O64" i="2"/>
  <c r="G64" i="2"/>
  <c r="H64" i="2"/>
  <c r="L219" i="2"/>
  <c r="H219" i="2"/>
  <c r="I219" i="2"/>
  <c r="J219" i="2"/>
  <c r="K219" i="2"/>
  <c r="O219" i="2"/>
  <c r="M219" i="2"/>
  <c r="N219" i="2"/>
  <c r="G219" i="2"/>
  <c r="K80" i="2"/>
  <c r="L80" i="2"/>
  <c r="M80" i="2"/>
  <c r="N80" i="2"/>
  <c r="H80" i="2"/>
  <c r="J80" i="2"/>
  <c r="O80" i="2"/>
  <c r="G80" i="2"/>
  <c r="I80" i="2"/>
  <c r="J174" i="2"/>
  <c r="I174" i="2"/>
  <c r="K174" i="2"/>
  <c r="L174" i="2"/>
  <c r="M174" i="2"/>
  <c r="G174" i="2"/>
  <c r="H174" i="2"/>
  <c r="O174" i="2"/>
  <c r="N174" i="2"/>
  <c r="H110" i="2"/>
  <c r="L110" i="2"/>
  <c r="M110" i="2"/>
  <c r="N110" i="2"/>
  <c r="O110" i="2"/>
  <c r="J110" i="2"/>
  <c r="I110" i="2"/>
  <c r="K110" i="2"/>
  <c r="G110" i="2"/>
  <c r="H57" i="2"/>
  <c r="I57" i="2"/>
  <c r="K57" i="2"/>
  <c r="O57" i="2"/>
  <c r="G57" i="2"/>
  <c r="J57" i="2"/>
  <c r="M57" i="2"/>
  <c r="L57" i="2"/>
  <c r="N57" i="2"/>
  <c r="H155" i="2"/>
  <c r="L155" i="2"/>
  <c r="I155" i="2"/>
  <c r="M155" i="2"/>
  <c r="N155" i="2"/>
  <c r="O155" i="2"/>
  <c r="J155" i="2"/>
  <c r="K155" i="2"/>
  <c r="G155" i="2"/>
  <c r="J186" i="2"/>
  <c r="H186" i="2"/>
  <c r="I186" i="2"/>
  <c r="K186" i="2"/>
  <c r="L186" i="2"/>
  <c r="O186" i="2"/>
  <c r="G186" i="2"/>
  <c r="M186" i="2"/>
  <c r="N186" i="2"/>
  <c r="H122" i="2"/>
  <c r="I122" i="2"/>
  <c r="J122" i="2"/>
  <c r="N122" i="2"/>
  <c r="K122" i="2"/>
  <c r="G122" i="2"/>
  <c r="L122" i="2"/>
  <c r="M122" i="2"/>
  <c r="O122" i="2"/>
  <c r="J56" i="2"/>
  <c r="K56" i="2"/>
  <c r="M56" i="2"/>
  <c r="N56" i="2"/>
  <c r="O56" i="2"/>
  <c r="G56" i="2"/>
  <c r="I56" i="2"/>
  <c r="H56" i="2"/>
  <c r="L56" i="2"/>
  <c r="I142" i="2"/>
  <c r="J142" i="2"/>
  <c r="N142" i="2"/>
  <c r="O142" i="2"/>
  <c r="L142" i="2"/>
  <c r="M142" i="2"/>
  <c r="H142" i="2"/>
  <c r="K142" i="2"/>
  <c r="G142" i="2"/>
  <c r="L190" i="2"/>
  <c r="M190" i="2"/>
  <c r="N190" i="2"/>
  <c r="G190" i="2"/>
  <c r="O190" i="2"/>
  <c r="J190" i="2"/>
  <c r="K190" i="2"/>
  <c r="H190" i="2"/>
  <c r="I190" i="2"/>
  <c r="H126" i="2"/>
  <c r="I126" i="2"/>
  <c r="J126" i="2"/>
  <c r="N126" i="2"/>
  <c r="M126" i="2"/>
  <c r="K126" i="2"/>
  <c r="L126" i="2"/>
  <c r="O126" i="2"/>
  <c r="G126" i="2"/>
  <c r="M49" i="2"/>
  <c r="H49" i="2"/>
  <c r="I49" i="2"/>
  <c r="J49" i="2"/>
  <c r="K49" i="2"/>
  <c r="G49" i="2"/>
  <c r="L49" i="2"/>
  <c r="N49" i="2"/>
  <c r="O49" i="2"/>
  <c r="N119" i="2"/>
  <c r="G119" i="2"/>
  <c r="O119" i="2"/>
  <c r="H119" i="2"/>
  <c r="L119" i="2"/>
  <c r="I119" i="2"/>
  <c r="K119" i="2"/>
  <c r="M119" i="2"/>
  <c r="J119" i="2"/>
  <c r="H179" i="2"/>
  <c r="N179" i="2"/>
  <c r="O179" i="2"/>
  <c r="G179" i="2"/>
  <c r="I179" i="2"/>
  <c r="L179" i="2"/>
  <c r="M179" i="2"/>
  <c r="J179" i="2"/>
  <c r="K179" i="2"/>
  <c r="N115" i="2"/>
  <c r="M115" i="2"/>
  <c r="O115" i="2"/>
  <c r="G115" i="2"/>
  <c r="K115" i="2"/>
  <c r="J115" i="2"/>
  <c r="L115" i="2"/>
  <c r="H115" i="2"/>
  <c r="I115" i="2"/>
  <c r="N54" i="2"/>
  <c r="G54" i="2"/>
  <c r="O54" i="2"/>
  <c r="I54" i="2"/>
  <c r="H54" i="2"/>
  <c r="J54" i="2"/>
  <c r="K54" i="2"/>
  <c r="L54" i="2"/>
  <c r="M54" i="2"/>
  <c r="H130" i="2"/>
  <c r="I130" i="2"/>
  <c r="J130" i="2"/>
  <c r="N130" i="2"/>
  <c r="K130" i="2"/>
  <c r="M130" i="2"/>
  <c r="O130" i="2"/>
  <c r="G130" i="2"/>
  <c r="L130" i="2"/>
  <c r="H221" i="2"/>
  <c r="L221" i="2"/>
  <c r="J221" i="2"/>
  <c r="K221" i="2"/>
  <c r="M221" i="2"/>
  <c r="N221" i="2"/>
  <c r="O221" i="2"/>
  <c r="G221" i="2"/>
  <c r="I221" i="2"/>
  <c r="H217" i="2"/>
  <c r="L217" i="2"/>
  <c r="G217" i="2"/>
  <c r="I217" i="2"/>
  <c r="J217" i="2"/>
  <c r="N217" i="2"/>
  <c r="K217" i="2"/>
  <c r="M217" i="2"/>
  <c r="O217" i="2"/>
  <c r="G24" i="2"/>
  <c r="O24" i="2"/>
  <c r="I24" i="2"/>
  <c r="J24" i="2"/>
  <c r="K24" i="2"/>
  <c r="L24" i="2"/>
  <c r="M24" i="2"/>
  <c r="N24" i="2"/>
  <c r="H24" i="2"/>
  <c r="K137" i="2"/>
  <c r="L137" i="2"/>
  <c r="H137" i="2"/>
  <c r="N137" i="2"/>
  <c r="J137" i="2"/>
  <c r="M137" i="2"/>
  <c r="O137" i="2"/>
  <c r="G137" i="2"/>
  <c r="I137" i="2"/>
  <c r="H205" i="2"/>
  <c r="L205" i="2"/>
  <c r="J205" i="2"/>
  <c r="K205" i="2"/>
  <c r="M205" i="2"/>
  <c r="N205" i="2"/>
  <c r="O205" i="2"/>
  <c r="G205" i="2"/>
  <c r="I205" i="2"/>
  <c r="M87" i="2"/>
  <c r="N87" i="2"/>
  <c r="H87" i="2"/>
  <c r="J87" i="2"/>
  <c r="G87" i="2"/>
  <c r="I87" i="2"/>
  <c r="K87" i="2"/>
  <c r="L87" i="2"/>
  <c r="O87" i="2"/>
  <c r="H73" i="2"/>
  <c r="K73" i="2"/>
  <c r="I73" i="2"/>
  <c r="J73" i="2"/>
  <c r="L73" i="2"/>
  <c r="M73" i="2"/>
  <c r="N73" i="2"/>
  <c r="O73" i="2"/>
  <c r="G73" i="2"/>
  <c r="L199" i="2"/>
  <c r="M199" i="2"/>
  <c r="H199" i="2"/>
  <c r="I199" i="2"/>
  <c r="G199" i="2"/>
  <c r="J199" i="2"/>
  <c r="K199" i="2"/>
  <c r="N199" i="2"/>
  <c r="O199" i="2"/>
  <c r="G135" i="2"/>
  <c r="O135" i="2"/>
  <c r="H135" i="2"/>
  <c r="L135" i="2"/>
  <c r="I135" i="2"/>
  <c r="K135" i="2"/>
  <c r="N135" i="2"/>
  <c r="J135" i="2"/>
  <c r="M135" i="2"/>
  <c r="J72" i="2"/>
  <c r="K72" i="2"/>
  <c r="M72" i="2"/>
  <c r="G72" i="2"/>
  <c r="H72" i="2"/>
  <c r="I72" i="2"/>
  <c r="L72" i="2"/>
  <c r="N72" i="2"/>
  <c r="O72" i="2"/>
  <c r="I11" i="2"/>
  <c r="J11" i="2"/>
  <c r="K11" i="2"/>
  <c r="L11" i="2"/>
  <c r="M11" i="2"/>
  <c r="N11" i="2"/>
  <c r="G11" i="2"/>
  <c r="O11" i="2"/>
  <c r="H11" i="2"/>
  <c r="N107" i="2"/>
  <c r="J107" i="2"/>
  <c r="K107" i="2"/>
  <c r="L107" i="2"/>
  <c r="M107" i="2"/>
  <c r="H107" i="2"/>
  <c r="G107" i="2"/>
  <c r="O107" i="2"/>
  <c r="I107" i="2"/>
  <c r="L181" i="2"/>
  <c r="M181" i="2"/>
  <c r="N181" i="2"/>
  <c r="O181" i="2"/>
  <c r="G181" i="2"/>
  <c r="J181" i="2"/>
  <c r="K181" i="2"/>
  <c r="H181" i="2"/>
  <c r="I181" i="2"/>
  <c r="J117" i="2"/>
  <c r="K117" i="2"/>
  <c r="L117" i="2"/>
  <c r="H117" i="2"/>
  <c r="G117" i="2"/>
  <c r="M117" i="2"/>
  <c r="O117" i="2"/>
  <c r="I117" i="2"/>
  <c r="N117" i="2"/>
  <c r="N58" i="2"/>
  <c r="G58" i="2"/>
  <c r="O58" i="2"/>
  <c r="I58" i="2"/>
  <c r="H58" i="2"/>
  <c r="J58" i="2"/>
  <c r="K58" i="2"/>
  <c r="L58" i="2"/>
  <c r="M58" i="2"/>
  <c r="N160" i="2"/>
  <c r="J160" i="2"/>
  <c r="L160" i="2"/>
  <c r="K160" i="2"/>
  <c r="M160" i="2"/>
  <c r="O160" i="2"/>
  <c r="H160" i="2"/>
  <c r="I160" i="2"/>
  <c r="G160" i="2"/>
  <c r="G52" i="2"/>
  <c r="J52" i="2"/>
  <c r="K52" i="2"/>
  <c r="M52" i="2"/>
  <c r="O52" i="2"/>
  <c r="H52" i="2"/>
  <c r="L52" i="2"/>
  <c r="I52" i="2"/>
  <c r="N52" i="2"/>
  <c r="L169" i="2"/>
  <c r="N169" i="2"/>
  <c r="O169" i="2"/>
  <c r="G169" i="2"/>
  <c r="H169" i="2"/>
  <c r="K169" i="2"/>
  <c r="M169" i="2"/>
  <c r="I169" i="2"/>
  <c r="J169" i="2"/>
  <c r="K104" i="2"/>
  <c r="L104" i="2"/>
  <c r="H104" i="2"/>
  <c r="G104" i="2"/>
  <c r="I104" i="2"/>
  <c r="O104" i="2"/>
  <c r="N104" i="2"/>
  <c r="J104" i="2"/>
  <c r="M104" i="2"/>
  <c r="K50" i="2"/>
  <c r="N50" i="2"/>
  <c r="G50" i="2"/>
  <c r="O50" i="2"/>
  <c r="H50" i="2"/>
  <c r="I50" i="2"/>
  <c r="J50" i="2"/>
  <c r="M50" i="2"/>
  <c r="L50" i="2"/>
  <c r="H114" i="2"/>
  <c r="N114" i="2"/>
  <c r="O114" i="2"/>
  <c r="G114" i="2"/>
  <c r="L114" i="2"/>
  <c r="I114" i="2"/>
  <c r="J114" i="2"/>
  <c r="K114" i="2"/>
  <c r="M114" i="2"/>
  <c r="N180" i="2"/>
  <c r="M180" i="2"/>
  <c r="O180" i="2"/>
  <c r="G180" i="2"/>
  <c r="H180" i="2"/>
  <c r="K180" i="2"/>
  <c r="L180" i="2"/>
  <c r="I180" i="2"/>
  <c r="J180" i="2"/>
  <c r="L116" i="2"/>
  <c r="M116" i="2"/>
  <c r="N116" i="2"/>
  <c r="J116" i="2"/>
  <c r="G116" i="2"/>
  <c r="H116" i="2"/>
  <c r="I116" i="2"/>
  <c r="K116" i="2"/>
  <c r="O116" i="2"/>
  <c r="K42" i="2"/>
  <c r="N42" i="2"/>
  <c r="G42" i="2"/>
  <c r="O42" i="2"/>
  <c r="H42" i="2"/>
  <c r="I42" i="2"/>
  <c r="M42" i="2"/>
  <c r="J42" i="2"/>
  <c r="L42" i="2"/>
  <c r="I101" i="2"/>
  <c r="J101" i="2"/>
  <c r="N101" i="2"/>
  <c r="K101" i="2"/>
  <c r="L101" i="2"/>
  <c r="M101" i="2"/>
  <c r="G101" i="2"/>
  <c r="H101" i="2"/>
  <c r="O101" i="2"/>
  <c r="L185" i="2"/>
  <c r="I185" i="2"/>
  <c r="J185" i="2"/>
  <c r="K185" i="2"/>
  <c r="M185" i="2"/>
  <c r="G185" i="2"/>
  <c r="H185" i="2"/>
  <c r="O185" i="2"/>
  <c r="N185" i="2"/>
  <c r="J121" i="2"/>
  <c r="K121" i="2"/>
  <c r="L121" i="2"/>
  <c r="H121" i="2"/>
  <c r="O121" i="2"/>
  <c r="M121" i="2"/>
  <c r="N121" i="2"/>
  <c r="G121" i="2"/>
  <c r="I121" i="2"/>
  <c r="M41" i="2"/>
  <c r="H41" i="2"/>
  <c r="I41" i="2"/>
  <c r="J41" i="2"/>
  <c r="K41" i="2"/>
  <c r="G41" i="2"/>
  <c r="L41" i="2"/>
  <c r="N41" i="2"/>
  <c r="O41" i="2"/>
  <c r="K18" i="2"/>
  <c r="L18" i="2"/>
  <c r="M18" i="2"/>
  <c r="N18" i="2"/>
  <c r="G18" i="2"/>
  <c r="O18" i="2"/>
  <c r="H18" i="2"/>
  <c r="I18" i="2"/>
  <c r="J18" i="2"/>
  <c r="J166" i="2"/>
  <c r="G166" i="2"/>
  <c r="H166" i="2"/>
  <c r="I166" i="2"/>
  <c r="K166" i="2"/>
  <c r="N166" i="2"/>
  <c r="O166" i="2"/>
  <c r="L166" i="2"/>
  <c r="M166" i="2"/>
  <c r="L108" i="2"/>
  <c r="H108" i="2"/>
  <c r="K108" i="2"/>
  <c r="M108" i="2"/>
  <c r="N108" i="2"/>
  <c r="I108" i="2"/>
  <c r="G108" i="2"/>
  <c r="J108" i="2"/>
  <c r="O108" i="2"/>
  <c r="G48" i="2"/>
  <c r="O48" i="2"/>
  <c r="J48" i="2"/>
  <c r="K48" i="2"/>
  <c r="L48" i="2"/>
  <c r="M48" i="2"/>
  <c r="H48" i="2"/>
  <c r="N48" i="2"/>
  <c r="I48" i="2"/>
  <c r="L194" i="2"/>
  <c r="N194" i="2"/>
  <c r="G194" i="2"/>
  <c r="O194" i="2"/>
  <c r="J194" i="2"/>
  <c r="K194" i="2"/>
  <c r="I194" i="2"/>
  <c r="H194" i="2"/>
  <c r="M194" i="2"/>
  <c r="I51" i="2"/>
  <c r="L51" i="2"/>
  <c r="M51" i="2"/>
  <c r="G51" i="2"/>
  <c r="O51" i="2"/>
  <c r="J51" i="2"/>
  <c r="K51" i="2"/>
  <c r="N51" i="2"/>
  <c r="H51" i="2"/>
  <c r="N168" i="2"/>
  <c r="O168" i="2"/>
  <c r="G168" i="2"/>
  <c r="H168" i="2"/>
  <c r="I168" i="2"/>
  <c r="L168" i="2"/>
  <c r="M168" i="2"/>
  <c r="J168" i="2"/>
  <c r="K168" i="2"/>
  <c r="G102" i="2"/>
  <c r="O102" i="2"/>
  <c r="H102" i="2"/>
  <c r="L102" i="2"/>
  <c r="M102" i="2"/>
  <c r="N102" i="2"/>
  <c r="J102" i="2"/>
  <c r="I102" i="2"/>
  <c r="K102" i="2"/>
  <c r="G94" i="2"/>
  <c r="O94" i="2"/>
  <c r="H94" i="2"/>
  <c r="L94" i="2"/>
  <c r="I94" i="2"/>
  <c r="M94" i="2"/>
  <c r="J94" i="2"/>
  <c r="K94" i="2"/>
  <c r="N94" i="2"/>
  <c r="L59" i="2"/>
  <c r="M59" i="2"/>
  <c r="G59" i="2"/>
  <c r="O59" i="2"/>
  <c r="I59" i="2"/>
  <c r="J59" i="2"/>
  <c r="K59" i="2"/>
  <c r="N59" i="2"/>
  <c r="H59" i="2"/>
  <c r="N66" i="2"/>
  <c r="G66" i="2"/>
  <c r="O66" i="2"/>
  <c r="I66" i="2"/>
  <c r="H66" i="2"/>
  <c r="J66" i="2"/>
  <c r="L66" i="2"/>
  <c r="K66" i="2"/>
  <c r="M66" i="2"/>
  <c r="J170" i="2"/>
  <c r="M170" i="2"/>
  <c r="N170" i="2"/>
  <c r="O170" i="2"/>
  <c r="G170" i="2"/>
  <c r="K170" i="2"/>
  <c r="L170" i="2"/>
  <c r="H170" i="2"/>
  <c r="I170" i="2"/>
  <c r="I105" i="2"/>
  <c r="J105" i="2"/>
  <c r="N105" i="2"/>
  <c r="H105" i="2"/>
  <c r="K105" i="2"/>
  <c r="L105" i="2"/>
  <c r="G105" i="2"/>
  <c r="M105" i="2"/>
  <c r="O105" i="2"/>
  <c r="G44" i="2"/>
  <c r="O44" i="2"/>
  <c r="J44" i="2"/>
  <c r="K44" i="2"/>
  <c r="L44" i="2"/>
  <c r="M44" i="2"/>
  <c r="I44" i="2"/>
  <c r="H44" i="2"/>
  <c r="N44" i="2"/>
  <c r="J195" i="2"/>
  <c r="L195" i="2"/>
  <c r="M195" i="2"/>
  <c r="H195" i="2"/>
  <c r="I195" i="2"/>
  <c r="G195" i="2"/>
  <c r="K195" i="2"/>
  <c r="N195" i="2"/>
  <c r="O195" i="2"/>
  <c r="L215" i="2"/>
  <c r="H215" i="2"/>
  <c r="G215" i="2"/>
  <c r="I215" i="2"/>
  <c r="M215" i="2"/>
  <c r="J215" i="2"/>
  <c r="K215" i="2"/>
  <c r="N215" i="2"/>
  <c r="O215" i="2"/>
  <c r="G151" i="2"/>
  <c r="O151" i="2"/>
  <c r="H151" i="2"/>
  <c r="L151" i="2"/>
  <c r="N151" i="2"/>
  <c r="M151" i="2"/>
  <c r="J151" i="2"/>
  <c r="K151" i="2"/>
  <c r="I151" i="2"/>
  <c r="M91" i="2"/>
  <c r="N91" i="2"/>
  <c r="J91" i="2"/>
  <c r="H91" i="2"/>
  <c r="I91" i="2"/>
  <c r="K91" i="2"/>
  <c r="L91" i="2"/>
  <c r="G91" i="2"/>
  <c r="O91" i="2"/>
  <c r="G36" i="2"/>
  <c r="O36" i="2"/>
  <c r="J36" i="2"/>
  <c r="K36" i="2"/>
  <c r="L36" i="2"/>
  <c r="M36" i="2"/>
  <c r="I36" i="2"/>
  <c r="N36" i="2"/>
  <c r="H36" i="2"/>
  <c r="J212" i="2"/>
  <c r="N212" i="2"/>
  <c r="O212" i="2"/>
  <c r="G212" i="2"/>
  <c r="K212" i="2"/>
  <c r="H212" i="2"/>
  <c r="I212" i="2"/>
  <c r="L212" i="2"/>
  <c r="M212" i="2"/>
  <c r="H163" i="2"/>
  <c r="L163" i="2"/>
  <c r="N163" i="2"/>
  <c r="G163" i="2"/>
  <c r="I163" i="2"/>
  <c r="J163" i="2"/>
  <c r="O163" i="2"/>
  <c r="M163" i="2"/>
  <c r="K163" i="2"/>
  <c r="M103" i="2"/>
  <c r="N103" i="2"/>
  <c r="J103" i="2"/>
  <c r="G103" i="2"/>
  <c r="L103" i="2"/>
  <c r="H103" i="2"/>
  <c r="O103" i="2"/>
  <c r="I103" i="2"/>
  <c r="K103" i="2"/>
  <c r="G28" i="2"/>
  <c r="O28" i="2"/>
  <c r="J28" i="2"/>
  <c r="K28" i="2"/>
  <c r="L28" i="2"/>
  <c r="M28" i="2"/>
  <c r="H28" i="2"/>
  <c r="I28" i="2"/>
  <c r="N28" i="2"/>
  <c r="J200" i="2"/>
  <c r="K200" i="2"/>
  <c r="N200" i="2"/>
  <c r="L200" i="2"/>
  <c r="M200" i="2"/>
  <c r="O200" i="2"/>
  <c r="G200" i="2"/>
  <c r="H200" i="2"/>
  <c r="I200" i="2"/>
  <c r="H167" i="2"/>
  <c r="O167" i="2"/>
  <c r="G167" i="2"/>
  <c r="I167" i="2"/>
  <c r="J167" i="2"/>
  <c r="M167" i="2"/>
  <c r="N167" i="2"/>
  <c r="L167" i="2"/>
  <c r="K167" i="2"/>
  <c r="M95" i="2"/>
  <c r="N95" i="2"/>
  <c r="J95" i="2"/>
  <c r="G95" i="2"/>
  <c r="H95" i="2"/>
  <c r="I95" i="2"/>
  <c r="K95" i="2"/>
  <c r="L95" i="2"/>
  <c r="O95" i="2"/>
  <c r="I27" i="2"/>
  <c r="L27" i="2"/>
  <c r="M27" i="2"/>
  <c r="N27" i="2"/>
  <c r="G27" i="2"/>
  <c r="O27" i="2"/>
  <c r="J27" i="2"/>
  <c r="H27" i="2"/>
  <c r="K27" i="2"/>
  <c r="H213" i="2"/>
  <c r="L213" i="2"/>
  <c r="O213" i="2"/>
  <c r="K213" i="2"/>
  <c r="G213" i="2"/>
  <c r="I213" i="2"/>
  <c r="J213" i="2"/>
  <c r="M213" i="2"/>
  <c r="N213" i="2"/>
  <c r="K149" i="2"/>
  <c r="L149" i="2"/>
  <c r="H149" i="2"/>
  <c r="I149" i="2"/>
  <c r="G149" i="2"/>
  <c r="J149" i="2"/>
  <c r="O149" i="2"/>
  <c r="M149" i="2"/>
  <c r="N149" i="2"/>
  <c r="K88" i="2"/>
  <c r="L88" i="2"/>
  <c r="H88" i="2"/>
  <c r="M88" i="2"/>
  <c r="N88" i="2"/>
  <c r="O88" i="2"/>
  <c r="I88" i="2"/>
  <c r="G88" i="2"/>
  <c r="J88" i="2"/>
  <c r="M33" i="2"/>
  <c r="H33" i="2"/>
  <c r="I33" i="2"/>
  <c r="J33" i="2"/>
  <c r="K33" i="2"/>
  <c r="G33" i="2"/>
  <c r="N33" i="2"/>
  <c r="L33" i="2"/>
  <c r="O33" i="2"/>
  <c r="H65" i="2"/>
  <c r="I65" i="2"/>
  <c r="K65" i="2"/>
  <c r="M65" i="2"/>
  <c r="N65" i="2"/>
  <c r="O65" i="2"/>
  <c r="J65" i="2"/>
  <c r="G65" i="2"/>
  <c r="L65" i="2"/>
  <c r="I81" i="2"/>
  <c r="J81" i="2"/>
  <c r="L81" i="2"/>
  <c r="N81" i="2"/>
  <c r="G81" i="2"/>
  <c r="H81" i="2"/>
  <c r="O81" i="2"/>
  <c r="K81" i="2"/>
  <c r="M81" i="2"/>
  <c r="I43" i="2"/>
  <c r="L43" i="2"/>
  <c r="M43" i="2"/>
  <c r="N43" i="2"/>
  <c r="G43" i="2"/>
  <c r="O43" i="2"/>
  <c r="H43" i="2"/>
  <c r="J43" i="2"/>
  <c r="K43" i="2"/>
  <c r="I35" i="2"/>
  <c r="L35" i="2"/>
  <c r="M35" i="2"/>
  <c r="N35" i="2"/>
  <c r="G35" i="2"/>
  <c r="O35" i="2"/>
  <c r="H35" i="2"/>
  <c r="J35" i="2"/>
  <c r="K35" i="2"/>
  <c r="K34" i="2"/>
  <c r="N34" i="2"/>
  <c r="G34" i="2"/>
  <c r="O34" i="2"/>
  <c r="H34" i="2"/>
  <c r="I34" i="2"/>
  <c r="J34" i="2"/>
  <c r="L34" i="2"/>
  <c r="M34" i="2"/>
  <c r="G40" i="2"/>
  <c r="O40" i="2"/>
  <c r="J40" i="2"/>
  <c r="K40" i="2"/>
  <c r="L40" i="2"/>
  <c r="M40" i="2"/>
  <c r="N40" i="2"/>
  <c r="H40" i="2"/>
  <c r="I40" i="2"/>
  <c r="N188" i="2"/>
  <c r="G188" i="2"/>
  <c r="H188" i="2"/>
  <c r="I188" i="2"/>
  <c r="J188" i="2"/>
  <c r="M188" i="2"/>
  <c r="O188" i="2"/>
  <c r="K188" i="2"/>
  <c r="L188" i="2"/>
  <c r="J125" i="2"/>
  <c r="K125" i="2"/>
  <c r="L125" i="2"/>
  <c r="H125" i="2"/>
  <c r="G125" i="2"/>
  <c r="M125" i="2"/>
  <c r="O125" i="2"/>
  <c r="I125" i="2"/>
  <c r="N125" i="2"/>
  <c r="L177" i="2"/>
  <c r="G177" i="2"/>
  <c r="H177" i="2"/>
  <c r="I177" i="2"/>
  <c r="J177" i="2"/>
  <c r="N177" i="2"/>
  <c r="O177" i="2"/>
  <c r="K177" i="2"/>
  <c r="M177" i="2"/>
  <c r="G32" i="2"/>
  <c r="O32" i="2"/>
  <c r="J32" i="2"/>
  <c r="K32" i="2"/>
  <c r="L32" i="2"/>
  <c r="M32" i="2"/>
  <c r="H32" i="2"/>
  <c r="I32" i="2"/>
  <c r="N32" i="2"/>
  <c r="N176" i="2"/>
  <c r="H176" i="2"/>
  <c r="I176" i="2"/>
  <c r="J176" i="2"/>
  <c r="K176" i="2"/>
  <c r="O176" i="2"/>
  <c r="G176" i="2"/>
  <c r="L176" i="2"/>
  <c r="M176" i="2"/>
  <c r="L112" i="2"/>
  <c r="H112" i="2"/>
  <c r="N112" i="2"/>
  <c r="O112" i="2"/>
  <c r="K112" i="2"/>
  <c r="G112" i="2"/>
  <c r="J112" i="2"/>
  <c r="M112" i="2"/>
  <c r="I112" i="2"/>
  <c r="M45" i="2"/>
  <c r="H45" i="2"/>
  <c r="I45" i="2"/>
  <c r="J45" i="2"/>
  <c r="K45" i="2"/>
  <c r="G45" i="2"/>
  <c r="L45" i="2"/>
  <c r="N45" i="2"/>
  <c r="O45" i="2"/>
  <c r="L67" i="2"/>
  <c r="M67" i="2"/>
  <c r="G67" i="2"/>
  <c r="O67" i="2"/>
  <c r="H67" i="2"/>
  <c r="I67" i="2"/>
  <c r="J67" i="2"/>
  <c r="K67" i="2"/>
  <c r="N67" i="2"/>
  <c r="K46" i="2"/>
  <c r="N46" i="2"/>
  <c r="G46" i="2"/>
  <c r="O46" i="2"/>
  <c r="H46" i="2"/>
  <c r="I46" i="2"/>
  <c r="L46" i="2"/>
  <c r="J46" i="2"/>
  <c r="M46" i="2"/>
  <c r="J164" i="2"/>
  <c r="N164" i="2"/>
  <c r="H164" i="2"/>
  <c r="I164" i="2"/>
  <c r="K164" i="2"/>
  <c r="L164" i="2"/>
  <c r="G164" i="2"/>
  <c r="M164" i="2"/>
  <c r="O164" i="2"/>
  <c r="G98" i="2"/>
  <c r="O98" i="2"/>
  <c r="H98" i="2"/>
  <c r="L98" i="2"/>
  <c r="N98" i="2"/>
  <c r="K98" i="2"/>
  <c r="I98" i="2"/>
  <c r="M98" i="2"/>
  <c r="J98" i="2"/>
  <c r="M37" i="2"/>
  <c r="H37" i="2"/>
  <c r="I37" i="2"/>
  <c r="J37" i="2"/>
  <c r="K37" i="2"/>
  <c r="G37" i="2"/>
  <c r="L37" i="2"/>
  <c r="O37" i="2"/>
  <c r="N37" i="2"/>
  <c r="L165" i="2"/>
  <c r="H165" i="2"/>
  <c r="I165" i="2"/>
  <c r="J165" i="2"/>
  <c r="K165" i="2"/>
  <c r="O165" i="2"/>
  <c r="G165" i="2"/>
  <c r="M165" i="2"/>
  <c r="N165" i="2"/>
  <c r="N210" i="2"/>
  <c r="J210" i="2"/>
  <c r="M210" i="2"/>
  <c r="I210" i="2"/>
  <c r="O210" i="2"/>
  <c r="G210" i="2"/>
  <c r="H210" i="2"/>
  <c r="K210" i="2"/>
  <c r="L210" i="2"/>
  <c r="I146" i="2"/>
  <c r="J146" i="2"/>
  <c r="N146" i="2"/>
  <c r="M146" i="2"/>
  <c r="G146" i="2"/>
  <c r="H146" i="2"/>
  <c r="K146" i="2"/>
  <c r="L146" i="2"/>
  <c r="O146" i="2"/>
  <c r="K84" i="2"/>
  <c r="L84" i="2"/>
  <c r="N84" i="2"/>
  <c r="H84" i="2"/>
  <c r="G84" i="2"/>
  <c r="I84" i="2"/>
  <c r="J84" i="2"/>
  <c r="O84" i="2"/>
  <c r="M84" i="2"/>
  <c r="M29" i="2"/>
  <c r="H29" i="2"/>
  <c r="I29" i="2"/>
  <c r="J29" i="2"/>
  <c r="K29" i="2"/>
  <c r="O29" i="2"/>
  <c r="L29" i="2"/>
  <c r="G29" i="2"/>
  <c r="N29" i="2"/>
  <c r="N214" i="2"/>
  <c r="J214" i="2"/>
  <c r="L214" i="2"/>
  <c r="G214" i="2"/>
  <c r="H214" i="2"/>
  <c r="I214" i="2"/>
  <c r="K214" i="2"/>
  <c r="M214" i="2"/>
  <c r="O214" i="2"/>
  <c r="I150" i="2"/>
  <c r="J150" i="2"/>
  <c r="N150" i="2"/>
  <c r="L150" i="2"/>
  <c r="H150" i="2"/>
  <c r="K150" i="2"/>
  <c r="M150" i="2"/>
  <c r="O150" i="2"/>
  <c r="G150" i="2"/>
  <c r="K96" i="2"/>
  <c r="L96" i="2"/>
  <c r="H96" i="2"/>
  <c r="I96" i="2"/>
  <c r="J96" i="2"/>
  <c r="M96" i="2"/>
  <c r="N96" i="2"/>
  <c r="G96" i="2"/>
  <c r="O96" i="2"/>
  <c r="M21" i="2"/>
  <c r="N21" i="2"/>
  <c r="G21" i="2"/>
  <c r="O21" i="2"/>
  <c r="H21" i="2"/>
  <c r="I21" i="2"/>
  <c r="J21" i="2"/>
  <c r="K21" i="2"/>
  <c r="L21" i="2"/>
  <c r="O7" i="2"/>
  <c r="H7" i="2"/>
  <c r="I7" i="2"/>
  <c r="G7" i="2"/>
  <c r="J7" i="2"/>
  <c r="K7" i="2"/>
  <c r="N7" i="2"/>
  <c r="L7" i="2"/>
  <c r="M7" i="2"/>
  <c r="J162" i="2"/>
  <c r="N162" i="2"/>
  <c r="M162" i="2"/>
  <c r="G162" i="2"/>
  <c r="H162" i="2"/>
  <c r="L162" i="2"/>
  <c r="O162" i="2"/>
  <c r="I162" i="2"/>
  <c r="K162" i="2"/>
  <c r="I89" i="2"/>
  <c r="J89" i="2"/>
  <c r="N89" i="2"/>
  <c r="O89" i="2"/>
  <c r="G89" i="2"/>
  <c r="L89" i="2"/>
  <c r="H89" i="2"/>
  <c r="K89" i="2"/>
  <c r="M89" i="2"/>
  <c r="G20" i="2"/>
  <c r="O20" i="2"/>
  <c r="H20" i="2"/>
  <c r="I20" i="2"/>
  <c r="J20" i="2"/>
  <c r="K20" i="2"/>
  <c r="L20" i="2"/>
  <c r="M20" i="2"/>
  <c r="N20" i="2"/>
  <c r="L207" i="2"/>
  <c r="H207" i="2"/>
  <c r="K207" i="2"/>
  <c r="G207" i="2"/>
  <c r="M207" i="2"/>
  <c r="N207" i="2"/>
  <c r="O207" i="2"/>
  <c r="I207" i="2"/>
  <c r="J207" i="2"/>
  <c r="G143" i="2"/>
  <c r="O143" i="2"/>
  <c r="H143" i="2"/>
  <c r="L143" i="2"/>
  <c r="I143" i="2"/>
  <c r="J143" i="2"/>
  <c r="N143" i="2"/>
  <c r="K143" i="2"/>
  <c r="M143" i="2"/>
  <c r="G82" i="2"/>
  <c r="O82" i="2"/>
  <c r="H82" i="2"/>
  <c r="J82" i="2"/>
  <c r="L82" i="2"/>
  <c r="I82" i="2"/>
  <c r="K82" i="2"/>
  <c r="M82" i="2"/>
  <c r="N82" i="2"/>
  <c r="K26" i="2"/>
  <c r="N26" i="2"/>
  <c r="G26" i="2"/>
  <c r="O26" i="2"/>
  <c r="H26" i="2"/>
  <c r="I26" i="2"/>
  <c r="J26" i="2"/>
  <c r="L26" i="2"/>
  <c r="M26" i="2"/>
  <c r="J178" i="2"/>
  <c r="O178" i="2"/>
  <c r="G178" i="2"/>
  <c r="H178" i="2"/>
  <c r="I178" i="2"/>
  <c r="M178" i="2"/>
  <c r="N178" i="2"/>
  <c r="L178" i="2"/>
  <c r="K178" i="2"/>
  <c r="L157" i="2"/>
  <c r="H157" i="2"/>
  <c r="J157" i="2"/>
  <c r="G157" i="2"/>
  <c r="I157" i="2"/>
  <c r="N157" i="2"/>
  <c r="O157" i="2"/>
  <c r="K157" i="2"/>
  <c r="M157" i="2"/>
  <c r="I47" i="2"/>
  <c r="L47" i="2"/>
  <c r="M47" i="2"/>
  <c r="N47" i="2"/>
  <c r="G47" i="2"/>
  <c r="O47" i="2"/>
  <c r="H47" i="2"/>
  <c r="J47" i="2"/>
  <c r="K47" i="2"/>
  <c r="H53" i="2"/>
  <c r="I53" i="2"/>
  <c r="K53" i="2"/>
  <c r="G53" i="2"/>
  <c r="J53" i="2"/>
  <c r="L53" i="2"/>
  <c r="N53" i="2"/>
  <c r="M53" i="2"/>
  <c r="O53" i="2"/>
  <c r="H225" i="2"/>
  <c r="L225" i="2"/>
  <c r="M225" i="2"/>
  <c r="I225" i="2"/>
  <c r="N225" i="2"/>
  <c r="O225" i="2"/>
  <c r="G225" i="2"/>
  <c r="J225" i="2"/>
  <c r="K225" i="2"/>
  <c r="N218" i="2"/>
  <c r="J218" i="2"/>
  <c r="H218" i="2"/>
  <c r="O218" i="2"/>
  <c r="I218" i="2"/>
  <c r="K218" i="2"/>
  <c r="L218" i="2"/>
  <c r="M218" i="2"/>
  <c r="G218" i="2"/>
  <c r="L124" i="2"/>
  <c r="M124" i="2"/>
  <c r="N124" i="2"/>
  <c r="J124" i="2"/>
  <c r="G124" i="2"/>
  <c r="I124" i="2"/>
  <c r="K124" i="2"/>
  <c r="O124" i="2"/>
  <c r="H124" i="2"/>
  <c r="G12" i="2"/>
  <c r="O12" i="2"/>
  <c r="H12" i="2"/>
  <c r="I12" i="2"/>
  <c r="J12" i="2"/>
  <c r="K12" i="2"/>
  <c r="L12" i="2"/>
  <c r="M12" i="2"/>
  <c r="N12" i="2"/>
  <c r="H159" i="2"/>
  <c r="L159" i="2"/>
  <c r="K159" i="2"/>
  <c r="I159" i="2"/>
  <c r="J159" i="2"/>
  <c r="M159" i="2"/>
  <c r="N159" i="2"/>
  <c r="G159" i="2"/>
  <c r="O159" i="2"/>
  <c r="M25" i="2"/>
  <c r="G25" i="2"/>
  <c r="O25" i="2"/>
  <c r="H25" i="2"/>
  <c r="I25" i="2"/>
  <c r="J25" i="2"/>
  <c r="K25" i="2"/>
  <c r="L25" i="2"/>
  <c r="N25" i="2"/>
  <c r="H171" i="2"/>
  <c r="L171" i="2"/>
  <c r="M171" i="2"/>
  <c r="N171" i="2"/>
  <c r="O171" i="2"/>
  <c r="J171" i="2"/>
  <c r="K171" i="2"/>
  <c r="I171" i="2"/>
  <c r="G171" i="2"/>
  <c r="H106" i="2"/>
  <c r="L106" i="2"/>
  <c r="J106" i="2"/>
  <c r="K106" i="2"/>
  <c r="M106" i="2"/>
  <c r="G106" i="2"/>
  <c r="N106" i="2"/>
  <c r="O106" i="2"/>
  <c r="I106" i="2"/>
  <c r="K38" i="2"/>
  <c r="N38" i="2"/>
  <c r="G38" i="2"/>
  <c r="O38" i="2"/>
  <c r="H38" i="2"/>
  <c r="I38" i="2"/>
  <c r="L38" i="2"/>
  <c r="M38" i="2"/>
  <c r="J38" i="2"/>
  <c r="L223" i="2"/>
  <c r="H223" i="2"/>
  <c r="K223" i="2"/>
  <c r="M223" i="2"/>
  <c r="N223" i="2"/>
  <c r="G223" i="2"/>
  <c r="O223" i="2"/>
  <c r="I223" i="2"/>
  <c r="J223" i="2"/>
  <c r="J216" i="2"/>
  <c r="N216" i="2"/>
  <c r="G216" i="2"/>
  <c r="H216" i="2"/>
  <c r="M216" i="2"/>
  <c r="I216" i="2"/>
  <c r="K216" i="2"/>
  <c r="L216" i="2"/>
  <c r="O216" i="2"/>
  <c r="M152" i="2"/>
  <c r="N152" i="2"/>
  <c r="J152" i="2"/>
  <c r="G152" i="2"/>
  <c r="H152" i="2"/>
  <c r="I152" i="2"/>
  <c r="O152" i="2"/>
  <c r="K152" i="2"/>
  <c r="L152" i="2"/>
  <c r="K92" i="2"/>
  <c r="L92" i="2"/>
  <c r="H92" i="2"/>
  <c r="J92" i="2"/>
  <c r="M92" i="2"/>
  <c r="N92" i="2"/>
  <c r="O92" i="2"/>
  <c r="G92" i="2"/>
  <c r="I92" i="2"/>
  <c r="K30" i="2"/>
  <c r="N30" i="2"/>
  <c r="G30" i="2"/>
  <c r="O30" i="2"/>
  <c r="H30" i="2"/>
  <c r="I30" i="2"/>
  <c r="J30" i="2"/>
  <c r="L30" i="2"/>
  <c r="M30" i="2"/>
  <c r="M148" i="2"/>
  <c r="N148" i="2"/>
  <c r="J148" i="2"/>
  <c r="G148" i="2"/>
  <c r="O148" i="2"/>
  <c r="K148" i="2"/>
  <c r="L148" i="2"/>
  <c r="I148" i="2"/>
  <c r="H148" i="2"/>
  <c r="J204" i="2"/>
  <c r="N204" i="2"/>
  <c r="I204" i="2"/>
  <c r="K204" i="2"/>
  <c r="L204" i="2"/>
  <c r="M204" i="2"/>
  <c r="O204" i="2"/>
  <c r="G204" i="2"/>
  <c r="H204" i="2"/>
  <c r="M140" i="2"/>
  <c r="N140" i="2"/>
  <c r="J140" i="2"/>
  <c r="I140" i="2"/>
  <c r="L140" i="2"/>
  <c r="K140" i="2"/>
  <c r="O140" i="2"/>
  <c r="G140" i="2"/>
  <c r="H140" i="2"/>
  <c r="H77" i="2"/>
  <c r="I77" i="2"/>
  <c r="J77" i="2"/>
  <c r="K77" i="2"/>
  <c r="L77" i="2"/>
  <c r="N77" i="2"/>
  <c r="M77" i="2"/>
  <c r="O77" i="2"/>
  <c r="G77" i="2"/>
  <c r="K22" i="2"/>
  <c r="L22" i="2"/>
  <c r="M22" i="2"/>
  <c r="N22" i="2"/>
  <c r="G22" i="2"/>
  <c r="O22" i="2"/>
  <c r="H22" i="2"/>
  <c r="I22" i="2"/>
  <c r="J22" i="2"/>
  <c r="H209" i="2"/>
  <c r="L209" i="2"/>
  <c r="M209" i="2"/>
  <c r="N209" i="2"/>
  <c r="O209" i="2"/>
  <c r="I209" i="2"/>
  <c r="G209" i="2"/>
  <c r="J209" i="2"/>
  <c r="K209" i="2"/>
  <c r="K145" i="2"/>
  <c r="L145" i="2"/>
  <c r="H145" i="2"/>
  <c r="J145" i="2"/>
  <c r="O145" i="2"/>
  <c r="M145" i="2"/>
  <c r="N145" i="2"/>
  <c r="G145" i="2"/>
  <c r="I145" i="2"/>
  <c r="G90" i="2"/>
  <c r="O90" i="2"/>
  <c r="H90" i="2"/>
  <c r="L90" i="2"/>
  <c r="I90" i="2"/>
  <c r="J90" i="2"/>
  <c r="N90" i="2"/>
  <c r="K90" i="2"/>
  <c r="M90" i="2"/>
  <c r="I15" i="2"/>
  <c r="J15" i="2"/>
  <c r="K15" i="2"/>
  <c r="L15" i="2"/>
  <c r="M15" i="2"/>
  <c r="N15" i="2"/>
  <c r="G15" i="2"/>
  <c r="O15" i="2"/>
  <c r="H15" i="2"/>
  <c r="J220" i="2"/>
  <c r="N220" i="2"/>
  <c r="I220" i="2"/>
  <c r="K220" i="2"/>
  <c r="L220" i="2"/>
  <c r="M220" i="2"/>
  <c r="O220" i="2"/>
  <c r="G220" i="2"/>
  <c r="H220" i="2"/>
  <c r="N156" i="2"/>
  <c r="J156" i="2"/>
  <c r="I156" i="2"/>
  <c r="O156" i="2"/>
  <c r="G156" i="2"/>
  <c r="L156" i="2"/>
  <c r="M156" i="2"/>
  <c r="H156" i="2"/>
  <c r="K156" i="2"/>
  <c r="M83" i="2"/>
  <c r="N83" i="2"/>
  <c r="H83" i="2"/>
  <c r="J83" i="2"/>
  <c r="O83" i="2"/>
  <c r="K83" i="2"/>
  <c r="G83" i="2"/>
  <c r="I83" i="2"/>
  <c r="L83" i="2"/>
  <c r="K14" i="2"/>
  <c r="L14" i="2"/>
  <c r="M14" i="2"/>
  <c r="N14" i="2"/>
  <c r="G14" i="2"/>
  <c r="O14" i="2"/>
  <c r="H14" i="2"/>
  <c r="I14" i="2"/>
  <c r="J14" i="2"/>
  <c r="N202" i="2"/>
  <c r="G202" i="2"/>
  <c r="O202" i="2"/>
  <c r="J202" i="2"/>
  <c r="L202" i="2"/>
  <c r="H202" i="2"/>
  <c r="K202" i="2"/>
  <c r="M202" i="2"/>
  <c r="I138" i="2"/>
  <c r="J138" i="2"/>
  <c r="N138" i="2"/>
  <c r="G138" i="2"/>
  <c r="H138" i="2"/>
  <c r="M138" i="2"/>
  <c r="O138" i="2"/>
  <c r="K138" i="2"/>
  <c r="L138" i="2"/>
  <c r="L75" i="2"/>
  <c r="G75" i="2"/>
  <c r="O75" i="2"/>
  <c r="J75" i="2"/>
  <c r="K75" i="2"/>
  <c r="M75" i="2"/>
  <c r="N75" i="2"/>
  <c r="H75" i="2"/>
  <c r="I75" i="2"/>
  <c r="I19" i="2"/>
  <c r="J19" i="2"/>
  <c r="K19" i="2"/>
  <c r="L19" i="2"/>
  <c r="M19" i="2"/>
  <c r="N19" i="2"/>
  <c r="G19" i="2"/>
  <c r="O19" i="2"/>
  <c r="H19" i="2"/>
  <c r="J60" i="2"/>
  <c r="K60" i="2"/>
  <c r="M60" i="2"/>
  <c r="L60" i="2"/>
  <c r="N60" i="2"/>
  <c r="O60" i="2"/>
  <c r="H60" i="2"/>
  <c r="G60" i="2"/>
  <c r="I60" i="2"/>
  <c r="G86" i="2"/>
  <c r="O86" i="2"/>
  <c r="H86" i="2"/>
  <c r="J86" i="2"/>
  <c r="L86" i="2"/>
  <c r="M86" i="2"/>
  <c r="K86" i="2"/>
  <c r="N86" i="2"/>
  <c r="I86" i="2"/>
  <c r="I97" i="2"/>
  <c r="J97" i="2"/>
  <c r="N97" i="2"/>
  <c r="L97" i="2"/>
  <c r="M97" i="2"/>
  <c r="O97" i="2"/>
  <c r="H97" i="2"/>
  <c r="G97" i="2"/>
  <c r="K97" i="2"/>
  <c r="J109" i="2"/>
  <c r="N109" i="2"/>
  <c r="L109" i="2"/>
  <c r="M109" i="2"/>
  <c r="O109" i="2"/>
  <c r="I109" i="2"/>
  <c r="H109" i="2"/>
  <c r="K109" i="2"/>
  <c r="G109" i="2"/>
  <c r="L173" i="2"/>
  <c r="J173" i="2"/>
  <c r="K173" i="2"/>
  <c r="M173" i="2"/>
  <c r="N173" i="2"/>
  <c r="H173" i="2"/>
  <c r="I173" i="2"/>
  <c r="G173" i="2"/>
  <c r="O173" i="2"/>
  <c r="L161" i="2"/>
  <c r="H161" i="2"/>
  <c r="M161" i="2"/>
  <c r="N161" i="2"/>
  <c r="O161" i="2"/>
  <c r="J161" i="2"/>
  <c r="K161" i="2"/>
  <c r="G161" i="2"/>
  <c r="I161" i="2"/>
  <c r="I39" i="2"/>
  <c r="L39" i="2"/>
  <c r="M39" i="2"/>
  <c r="N39" i="2"/>
  <c r="G39" i="2"/>
  <c r="O39" i="2"/>
  <c r="H39" i="2"/>
  <c r="J39" i="2"/>
  <c r="K39" i="2"/>
  <c r="J224" i="2"/>
  <c r="N224" i="2"/>
  <c r="L224" i="2"/>
  <c r="M224" i="2"/>
  <c r="H224" i="2"/>
  <c r="O224" i="2"/>
  <c r="G224" i="2"/>
  <c r="I224" i="2"/>
  <c r="K224" i="2"/>
  <c r="M136" i="2"/>
  <c r="N136" i="2"/>
  <c r="J136" i="2"/>
  <c r="K136" i="2"/>
  <c r="O136" i="2"/>
  <c r="G136" i="2"/>
  <c r="H136" i="2"/>
  <c r="I136" i="2"/>
  <c r="L136" i="2"/>
  <c r="N222" i="2"/>
  <c r="J222" i="2"/>
  <c r="K222" i="2"/>
  <c r="G222" i="2"/>
  <c r="L222" i="2"/>
  <c r="M222" i="2"/>
  <c r="O222" i="2"/>
  <c r="H222" i="2"/>
  <c r="I222" i="2"/>
  <c r="J158" i="2"/>
  <c r="N158" i="2"/>
  <c r="K158" i="2"/>
  <c r="G158" i="2"/>
  <c r="H158" i="2"/>
  <c r="I158" i="2"/>
  <c r="L158" i="2"/>
  <c r="O158" i="2"/>
  <c r="M158" i="2"/>
  <c r="M99" i="2"/>
  <c r="N99" i="2"/>
  <c r="J99" i="2"/>
  <c r="G99" i="2"/>
  <c r="H99" i="2"/>
  <c r="O99" i="2"/>
  <c r="L99" i="2"/>
  <c r="K99" i="2"/>
  <c r="I99" i="2"/>
  <c r="I31" i="2"/>
  <c r="L31" i="2"/>
  <c r="M31" i="2"/>
  <c r="N31" i="2"/>
  <c r="G31" i="2"/>
  <c r="O31" i="2"/>
  <c r="H31" i="2"/>
  <c r="K31" i="2"/>
  <c r="J31" i="2"/>
  <c r="J182" i="2"/>
  <c r="L182" i="2"/>
  <c r="M182" i="2"/>
  <c r="N182" i="2"/>
  <c r="O182" i="2"/>
  <c r="I182" i="2"/>
  <c r="K182" i="2"/>
  <c r="H182" i="2"/>
  <c r="G182" i="2"/>
  <c r="L211" i="2"/>
  <c r="H211" i="2"/>
  <c r="N211" i="2"/>
  <c r="O211" i="2"/>
  <c r="J211" i="2"/>
  <c r="G211" i="2"/>
  <c r="I211" i="2"/>
  <c r="K211" i="2"/>
  <c r="M211" i="2"/>
  <c r="G147" i="2"/>
  <c r="O147" i="2"/>
  <c r="H147" i="2"/>
  <c r="L147" i="2"/>
  <c r="J147" i="2"/>
  <c r="K147" i="2"/>
  <c r="M147" i="2"/>
  <c r="N147" i="2"/>
  <c r="I147" i="2"/>
  <c r="N78" i="2"/>
  <c r="G78" i="2"/>
  <c r="O78" i="2"/>
  <c r="H78" i="2"/>
  <c r="I78" i="2"/>
  <c r="J78" i="2"/>
  <c r="L78" i="2"/>
  <c r="K78" i="2"/>
  <c r="M78" i="2"/>
  <c r="I23" i="2"/>
  <c r="K23" i="2"/>
  <c r="L23" i="2"/>
  <c r="M23" i="2"/>
  <c r="N23" i="2"/>
  <c r="G23" i="2"/>
  <c r="O23" i="2"/>
  <c r="H23" i="2"/>
  <c r="J23" i="2"/>
  <c r="H118" i="2"/>
  <c r="I118" i="2"/>
  <c r="J118" i="2"/>
  <c r="N118" i="2"/>
  <c r="M118" i="2"/>
  <c r="G118" i="2"/>
  <c r="K118" i="2"/>
  <c r="L118" i="2"/>
  <c r="O118" i="2"/>
  <c r="H192" i="2"/>
  <c r="J192" i="2"/>
  <c r="K192" i="2"/>
  <c r="N192" i="2"/>
  <c r="G192" i="2"/>
  <c r="O192" i="2"/>
  <c r="I192" i="2"/>
  <c r="L192" i="2"/>
  <c r="M192" i="2"/>
  <c r="L128" i="2"/>
  <c r="M128" i="2"/>
  <c r="N128" i="2"/>
  <c r="J128" i="2"/>
  <c r="I128" i="2"/>
  <c r="O128" i="2"/>
  <c r="K128" i="2"/>
  <c r="G128" i="2"/>
  <c r="H128" i="2"/>
  <c r="N70" i="2"/>
  <c r="G70" i="2"/>
  <c r="O70" i="2"/>
  <c r="I70" i="2"/>
  <c r="M70" i="2"/>
  <c r="H70" i="2"/>
  <c r="K70" i="2"/>
  <c r="J70" i="2"/>
  <c r="L70" i="2"/>
  <c r="G16" i="2"/>
  <c r="O16" i="2"/>
  <c r="H16" i="2"/>
  <c r="I16" i="2"/>
  <c r="J16" i="2"/>
  <c r="K16" i="2"/>
  <c r="L16" i="2"/>
  <c r="M16" i="2"/>
  <c r="N16" i="2"/>
  <c r="N197" i="2"/>
  <c r="H197" i="2"/>
  <c r="I197" i="2"/>
  <c r="L197" i="2"/>
  <c r="M197" i="2"/>
  <c r="J197" i="2"/>
  <c r="K197" i="2"/>
  <c r="O197" i="2"/>
  <c r="G197" i="2"/>
  <c r="K133" i="2"/>
  <c r="L133" i="2"/>
  <c r="H133" i="2"/>
  <c r="O133" i="2"/>
  <c r="G133" i="2"/>
  <c r="M133" i="2"/>
  <c r="N133" i="2"/>
  <c r="I133" i="2"/>
  <c r="J133" i="2"/>
  <c r="J76" i="2"/>
  <c r="K76" i="2"/>
  <c r="L76" i="2"/>
  <c r="M76" i="2"/>
  <c r="N76" i="2"/>
  <c r="H76" i="2"/>
  <c r="O76" i="2"/>
  <c r="G76" i="2"/>
  <c r="I76" i="2"/>
  <c r="M9" i="2"/>
  <c r="N9" i="2"/>
  <c r="G9" i="2"/>
  <c r="O9" i="2"/>
  <c r="H9" i="2"/>
  <c r="I9" i="2"/>
  <c r="J9" i="2"/>
  <c r="K9" i="2"/>
  <c r="L9" i="2"/>
  <c r="J208" i="2"/>
  <c r="N208" i="2"/>
  <c r="L208" i="2"/>
  <c r="M208" i="2"/>
  <c r="H208" i="2"/>
  <c r="O208" i="2"/>
  <c r="G208" i="2"/>
  <c r="I208" i="2"/>
  <c r="K208" i="2"/>
  <c r="M144" i="2"/>
  <c r="N144" i="2"/>
  <c r="J144" i="2"/>
  <c r="H144" i="2"/>
  <c r="K144" i="2"/>
  <c r="I144" i="2"/>
  <c r="L144" i="2"/>
  <c r="O144" i="2"/>
  <c r="G144" i="2"/>
  <c r="H69" i="2"/>
  <c r="I69" i="2"/>
  <c r="K69" i="2"/>
  <c r="L69" i="2"/>
  <c r="M69" i="2"/>
  <c r="N69" i="2"/>
  <c r="O69" i="2"/>
  <c r="G69" i="2"/>
  <c r="J69" i="2"/>
  <c r="N206" i="2"/>
  <c r="J206" i="2"/>
  <c r="K206" i="2"/>
  <c r="L206" i="2"/>
  <c r="M206" i="2"/>
  <c r="G206" i="2"/>
  <c r="O206" i="2"/>
  <c r="H206" i="2"/>
  <c r="I206" i="2"/>
  <c r="H196" i="2"/>
  <c r="J196" i="2"/>
  <c r="K196" i="2"/>
  <c r="N196" i="2"/>
  <c r="G196" i="2"/>
  <c r="O196" i="2"/>
  <c r="L196" i="2"/>
  <c r="I196" i="2"/>
  <c r="M196" i="2"/>
  <c r="M132" i="2"/>
  <c r="N132" i="2"/>
  <c r="J132" i="2"/>
  <c r="L132" i="2"/>
  <c r="I132" i="2"/>
  <c r="K132" i="2"/>
  <c r="O132" i="2"/>
  <c r="G132" i="2"/>
  <c r="H132" i="2"/>
  <c r="J68" i="2"/>
  <c r="K68" i="2"/>
  <c r="M68" i="2"/>
  <c r="H68" i="2"/>
  <c r="I68" i="2"/>
  <c r="L68" i="2"/>
  <c r="N68" i="2"/>
  <c r="O68" i="2"/>
  <c r="G68" i="2"/>
  <c r="M13" i="2"/>
  <c r="N13" i="2"/>
  <c r="G13" i="2"/>
  <c r="O13" i="2"/>
  <c r="H13" i="2"/>
  <c r="I13" i="2"/>
  <c r="J13" i="2"/>
  <c r="K13" i="2"/>
  <c r="L13" i="2"/>
  <c r="H175" i="2"/>
  <c r="I175" i="2"/>
  <c r="J175" i="2"/>
  <c r="K175" i="2"/>
  <c r="L175" i="2"/>
  <c r="O175" i="2"/>
  <c r="G175" i="2"/>
  <c r="M175" i="2"/>
  <c r="N175" i="2"/>
  <c r="H183" i="2"/>
  <c r="K183" i="2"/>
  <c r="L183" i="2"/>
  <c r="M183" i="2"/>
  <c r="N183" i="2"/>
  <c r="I183" i="2"/>
  <c r="J183" i="2"/>
  <c r="O183" i="2"/>
  <c r="G183" i="2"/>
  <c r="L153" i="2"/>
  <c r="H153" i="2"/>
  <c r="G153" i="2"/>
  <c r="I153" i="2"/>
  <c r="J153" i="2"/>
  <c r="K153" i="2"/>
  <c r="M153" i="2"/>
  <c r="O153" i="2"/>
  <c r="N153" i="2"/>
  <c r="J154" i="2"/>
  <c r="N154" i="2"/>
  <c r="H154" i="2"/>
  <c r="K154" i="2"/>
  <c r="L154" i="2"/>
  <c r="M154" i="2"/>
  <c r="O154" i="2"/>
  <c r="G154" i="2"/>
  <c r="I154" i="2"/>
  <c r="N198" i="2"/>
  <c r="G198" i="2"/>
  <c r="O198" i="2"/>
  <c r="J198" i="2"/>
  <c r="K198" i="2"/>
  <c r="L198" i="2"/>
  <c r="H198" i="2"/>
  <c r="I198" i="2"/>
  <c r="M198" i="2"/>
  <c r="I134" i="2"/>
  <c r="J134" i="2"/>
  <c r="N134" i="2"/>
  <c r="H134" i="2"/>
  <c r="G134" i="2"/>
  <c r="K134" i="2"/>
  <c r="L134" i="2"/>
  <c r="M134" i="2"/>
  <c r="O134" i="2"/>
  <c r="L71" i="2"/>
  <c r="M71" i="2"/>
  <c r="G71" i="2"/>
  <c r="O71" i="2"/>
  <c r="H71" i="2"/>
  <c r="I71" i="2"/>
  <c r="J71" i="2"/>
  <c r="N71" i="2"/>
  <c r="K71" i="2"/>
  <c r="K10" i="2"/>
  <c r="L10" i="2"/>
  <c r="M10" i="2"/>
  <c r="N10" i="2"/>
  <c r="G10" i="2"/>
  <c r="O10" i="2"/>
  <c r="H10" i="2"/>
  <c r="I10" i="2"/>
  <c r="J10" i="2"/>
  <c r="K100" i="2"/>
  <c r="L100" i="2"/>
  <c r="H100" i="2"/>
  <c r="G100" i="2"/>
  <c r="I100" i="2"/>
  <c r="J100" i="2"/>
  <c r="M100" i="2"/>
  <c r="N100" i="2"/>
  <c r="O100" i="2"/>
  <c r="H187" i="2"/>
  <c r="G187" i="2"/>
  <c r="I187" i="2"/>
  <c r="J187" i="2"/>
  <c r="K187" i="2"/>
  <c r="N187" i="2"/>
  <c r="O187" i="2"/>
  <c r="L187" i="2"/>
  <c r="M187" i="2"/>
  <c r="N123" i="2"/>
  <c r="G123" i="2"/>
  <c r="O123" i="2"/>
  <c r="H123" i="2"/>
  <c r="L123" i="2"/>
  <c r="K123" i="2"/>
  <c r="M123" i="2"/>
  <c r="I123" i="2"/>
  <c r="J123" i="2"/>
  <c r="L63" i="2"/>
  <c r="M63" i="2"/>
  <c r="G63" i="2"/>
  <c r="O63" i="2"/>
  <c r="H63" i="2"/>
  <c r="I63" i="2"/>
  <c r="J63" i="2"/>
  <c r="K63" i="2"/>
  <c r="N63" i="2"/>
  <c r="H201" i="2"/>
  <c r="I201" i="2"/>
  <c r="L201" i="2"/>
  <c r="N201" i="2"/>
  <c r="O201" i="2"/>
  <c r="J201" i="2"/>
  <c r="G201" i="2"/>
  <c r="K201" i="2"/>
  <c r="M201" i="2"/>
  <c r="J191" i="2"/>
  <c r="L191" i="2"/>
  <c r="M191" i="2"/>
  <c r="H191" i="2"/>
  <c r="I191" i="2"/>
  <c r="G191" i="2"/>
  <c r="K191" i="2"/>
  <c r="N191" i="2"/>
  <c r="O191" i="2"/>
  <c r="N127" i="2"/>
  <c r="G127" i="2"/>
  <c r="O127" i="2"/>
  <c r="H127" i="2"/>
  <c r="L127" i="2"/>
  <c r="I127" i="2"/>
  <c r="J127" i="2"/>
  <c r="M127" i="2"/>
  <c r="K127" i="2"/>
  <c r="N62" i="2"/>
  <c r="G62" i="2"/>
  <c r="O62" i="2"/>
  <c r="I62" i="2"/>
  <c r="H62" i="2"/>
  <c r="J62" i="2"/>
  <c r="K62" i="2"/>
  <c r="M62" i="2"/>
  <c r="L62" i="2"/>
  <c r="N189" i="2"/>
  <c r="G189" i="2"/>
  <c r="O189" i="2"/>
  <c r="H189" i="2"/>
  <c r="I189" i="2"/>
  <c r="L189" i="2"/>
  <c r="M189" i="2"/>
  <c r="K189" i="2"/>
  <c r="J189" i="2"/>
  <c r="L203" i="2"/>
  <c r="M203" i="2"/>
  <c r="H203" i="2"/>
  <c r="G203" i="2"/>
  <c r="I203" i="2"/>
  <c r="J203" i="2"/>
  <c r="O203" i="2"/>
  <c r="K203" i="2"/>
  <c r="N203" i="2"/>
  <c r="G139" i="2"/>
  <c r="O139" i="2"/>
  <c r="H139" i="2"/>
  <c r="L139" i="2"/>
  <c r="J139" i="2"/>
  <c r="I139" i="2"/>
  <c r="K139" i="2"/>
  <c r="M139" i="2"/>
  <c r="N139" i="2"/>
  <c r="L55" i="2"/>
  <c r="M55" i="2"/>
  <c r="G55" i="2"/>
  <c r="O55" i="2"/>
  <c r="J55" i="2"/>
  <c r="K55" i="2"/>
  <c r="N55" i="2"/>
  <c r="H55" i="2"/>
  <c r="I55" i="2"/>
  <c r="N172" i="2"/>
  <c r="K172" i="2"/>
  <c r="L172" i="2"/>
  <c r="M172" i="2"/>
  <c r="O172" i="2"/>
  <c r="I172" i="2"/>
  <c r="J172" i="2"/>
  <c r="G172" i="2"/>
  <c r="H172" i="2"/>
  <c r="N184" i="2"/>
  <c r="J184" i="2"/>
  <c r="K184" i="2"/>
  <c r="L184" i="2"/>
  <c r="M184" i="2"/>
  <c r="H184" i="2"/>
  <c r="I184" i="2"/>
  <c r="G184" i="2"/>
  <c r="O184" i="2"/>
  <c r="L120" i="2"/>
  <c r="M120" i="2"/>
  <c r="N120" i="2"/>
  <c r="J120" i="2"/>
  <c r="I120" i="2"/>
  <c r="O120" i="2"/>
  <c r="G120" i="2"/>
  <c r="H120" i="2"/>
  <c r="K120" i="2"/>
  <c r="H61" i="2"/>
  <c r="I61" i="2"/>
  <c r="K61" i="2"/>
  <c r="N61" i="2"/>
  <c r="O61" i="2"/>
  <c r="G61" i="2"/>
  <c r="L61" i="2"/>
  <c r="M61" i="2"/>
  <c r="J61" i="2"/>
  <c r="G8" i="2"/>
  <c r="O8" i="2"/>
  <c r="H8" i="2"/>
  <c r="I8" i="2"/>
  <c r="J8" i="2"/>
  <c r="K8" i="2"/>
  <c r="L8" i="2"/>
  <c r="M8" i="2"/>
  <c r="N8" i="2"/>
  <c r="F24" i="2" l="1"/>
  <c r="F239" i="2"/>
  <c r="F251" i="2"/>
  <c r="F248" i="2"/>
  <c r="F249" i="2"/>
  <c r="F250" i="2"/>
  <c r="F245" i="2"/>
  <c r="F244" i="2"/>
  <c r="F240" i="2"/>
  <c r="F243" i="2"/>
  <c r="F242" i="2"/>
  <c r="F247" i="2"/>
  <c r="F246" i="2"/>
  <c r="F331" i="2"/>
  <c r="F449" i="2"/>
  <c r="F422" i="2"/>
  <c r="F436" i="2"/>
  <c r="F453" i="2"/>
  <c r="F441" i="2"/>
  <c r="F499" i="2"/>
  <c r="F497" i="2"/>
  <c r="F387" i="2"/>
  <c r="F399" i="2"/>
  <c r="F359" i="2"/>
  <c r="F488" i="2"/>
  <c r="F473" i="2"/>
  <c r="F363" i="2"/>
  <c r="F379" i="2"/>
  <c r="F364" i="2"/>
  <c r="F475" i="2"/>
  <c r="F352" i="2"/>
  <c r="F468" i="2"/>
  <c r="F435" i="2"/>
  <c r="F451" i="2"/>
  <c r="F489" i="2"/>
  <c r="F494" i="2"/>
  <c r="F371" i="2"/>
  <c r="F380" i="2"/>
  <c r="F448" i="2"/>
  <c r="F405" i="2"/>
  <c r="F357" i="2"/>
  <c r="F418" i="2"/>
  <c r="F411" i="2"/>
  <c r="F443" i="2"/>
  <c r="F460" i="2"/>
  <c r="F416" i="2"/>
  <c r="F462" i="2"/>
  <c r="F360" i="2"/>
  <c r="F342" i="2"/>
  <c r="F376" i="2"/>
  <c r="F381" i="2"/>
  <c r="F369" i="2"/>
  <c r="F386" i="2"/>
  <c r="F408" i="2"/>
  <c r="F383" i="2"/>
  <c r="F385" i="2"/>
  <c r="F467" i="2"/>
  <c r="F398" i="2"/>
  <c r="F348" i="2"/>
  <c r="F455" i="2"/>
  <c r="F356" i="2"/>
  <c r="F498" i="2"/>
  <c r="F372" i="2"/>
  <c r="F335" i="2"/>
  <c r="F384" i="2"/>
  <c r="F456" i="2"/>
  <c r="F377" i="2"/>
  <c r="F394" i="2"/>
  <c r="F336" i="2"/>
  <c r="F478" i="2"/>
  <c r="F464" i="2"/>
  <c r="F484" i="2"/>
  <c r="F458" i="2"/>
  <c r="F495" i="2"/>
  <c r="F450" i="2"/>
  <c r="F382" i="2"/>
  <c r="F426" i="2"/>
  <c r="F368" i="2"/>
  <c r="F483" i="2"/>
  <c r="F421" i="2"/>
  <c r="F366" i="2"/>
  <c r="F353" i="2"/>
  <c r="F430" i="2"/>
  <c r="F410" i="2"/>
  <c r="F459" i="2"/>
  <c r="F481" i="2"/>
  <c r="F442" i="2"/>
  <c r="F341" i="2"/>
  <c r="F452" i="2"/>
  <c r="F480" i="2"/>
  <c r="F361" i="2"/>
  <c r="F378" i="2"/>
  <c r="F496" i="2"/>
  <c r="F445" i="2"/>
  <c r="F375" i="2"/>
  <c r="F354" i="2"/>
  <c r="F332" i="2"/>
  <c r="F432" i="2"/>
  <c r="F437" i="2"/>
  <c r="F429" i="2"/>
  <c r="F409" i="2"/>
  <c r="F490" i="2"/>
  <c r="F447" i="2"/>
  <c r="F351" i="2"/>
  <c r="F457" i="2"/>
  <c r="F476" i="2"/>
  <c r="F373" i="2"/>
  <c r="F454" i="2"/>
  <c r="F370" i="2"/>
  <c r="F415" i="2"/>
  <c r="F374" i="2"/>
  <c r="F395" i="2"/>
  <c r="F396" i="2"/>
  <c r="F424" i="2"/>
  <c r="F402" i="2"/>
  <c r="F474" i="2"/>
  <c r="F367" i="2"/>
  <c r="F337" i="2"/>
  <c r="F345" i="2"/>
  <c r="F420" i="2"/>
  <c r="F407" i="2"/>
  <c r="F391" i="2"/>
  <c r="F393" i="2"/>
  <c r="F477" i="2"/>
  <c r="F482" i="2"/>
  <c r="F340" i="2"/>
  <c r="F423" i="2"/>
  <c r="F425" i="2"/>
  <c r="F427" i="2"/>
  <c r="F446" i="2"/>
  <c r="F330" i="2"/>
  <c r="F339" i="2"/>
  <c r="F469" i="2"/>
  <c r="F355" i="2"/>
  <c r="F412" i="2"/>
  <c r="F470" i="2"/>
  <c r="F471" i="2"/>
  <c r="F485" i="2"/>
  <c r="F465" i="2"/>
  <c r="F486" i="2"/>
  <c r="F329" i="2"/>
  <c r="F492" i="2"/>
  <c r="F491" i="2"/>
  <c r="F434" i="2"/>
  <c r="F392" i="2"/>
  <c r="F466" i="2"/>
  <c r="F400" i="2"/>
  <c r="F439" i="2"/>
  <c r="F417" i="2"/>
  <c r="F347" i="2"/>
  <c r="F358" i="2"/>
  <c r="F362" i="2"/>
  <c r="F365" i="2"/>
  <c r="F349" i="2"/>
  <c r="F493" i="2"/>
  <c r="F444" i="2"/>
  <c r="F388" i="2"/>
  <c r="F500" i="2"/>
  <c r="F397" i="2"/>
  <c r="F403" i="2"/>
  <c r="F433" i="2"/>
  <c r="F428" i="2"/>
  <c r="F333" i="2"/>
  <c r="F414" i="2"/>
  <c r="F343" i="2"/>
  <c r="F350" i="2"/>
  <c r="F404" i="2"/>
  <c r="F406" i="2"/>
  <c r="F338" i="2"/>
  <c r="F413" i="2"/>
  <c r="F344" i="2"/>
  <c r="F479" i="2"/>
  <c r="F461" i="2"/>
  <c r="F389" i="2"/>
  <c r="F401" i="2"/>
  <c r="F431" i="2"/>
  <c r="F440" i="2"/>
  <c r="F419" i="2"/>
  <c r="F390" i="2"/>
  <c r="F346" i="2"/>
  <c r="F438" i="2"/>
  <c r="F334" i="2"/>
  <c r="F472" i="2"/>
  <c r="F226" i="2"/>
  <c r="F227" i="2"/>
  <c r="F228" i="2"/>
  <c r="F229" i="2"/>
  <c r="F230" i="2"/>
  <c r="F234" i="2"/>
  <c r="F235" i="2"/>
  <c r="F236" i="2"/>
  <c r="F237" i="2"/>
  <c r="F231" i="2"/>
  <c r="F238" i="2"/>
  <c r="F44" i="2"/>
  <c r="F233" i="2"/>
  <c r="F232" i="2"/>
  <c r="F40" i="2"/>
  <c r="F185" i="2"/>
  <c r="F19" i="2"/>
  <c r="F37" i="2"/>
  <c r="F119" i="2"/>
  <c r="F186" i="2"/>
  <c r="F136" i="2"/>
  <c r="F131" i="2"/>
  <c r="F36" i="2"/>
  <c r="F28" i="2"/>
  <c r="F15" i="2"/>
  <c r="F120" i="2"/>
  <c r="F172" i="2"/>
  <c r="F25" i="2"/>
  <c r="F177" i="2"/>
  <c r="F75" i="2"/>
  <c r="F81" i="2"/>
  <c r="F189" i="2"/>
  <c r="F23" i="2"/>
  <c r="F105" i="2"/>
  <c r="F129" i="2"/>
  <c r="F8" i="2"/>
  <c r="F62" i="2"/>
  <c r="F63" i="2"/>
  <c r="F53" i="2"/>
  <c r="F150" i="2"/>
  <c r="F101" i="2"/>
  <c r="F203" i="2"/>
  <c r="F208" i="2"/>
  <c r="F133" i="2"/>
  <c r="F222" i="2"/>
  <c r="F224" i="2"/>
  <c r="F182" i="2"/>
  <c r="F165" i="2"/>
  <c r="F176" i="2"/>
  <c r="F187" i="2"/>
  <c r="F100" i="2"/>
  <c r="F183" i="2"/>
  <c r="F13" i="2"/>
  <c r="F9" i="2"/>
  <c r="F147" i="2"/>
  <c r="F158" i="2"/>
  <c r="F209" i="2"/>
  <c r="F30" i="2"/>
  <c r="F106" i="2"/>
  <c r="F82" i="2"/>
  <c r="F96" i="2"/>
  <c r="F34" i="2"/>
  <c r="F35" i="2"/>
  <c r="F151" i="2"/>
  <c r="F94" i="2"/>
  <c r="F42" i="2"/>
  <c r="F50" i="2"/>
  <c r="F135" i="2"/>
  <c r="F126" i="2"/>
  <c r="F122" i="2"/>
  <c r="F110" i="2"/>
  <c r="F80" i="2"/>
  <c r="F76" i="2"/>
  <c r="F138" i="2"/>
  <c r="F214" i="2"/>
  <c r="F116" i="2"/>
  <c r="F55" i="2"/>
  <c r="F77" i="2"/>
  <c r="F32" i="2"/>
  <c r="F104" i="2"/>
  <c r="F52" i="2"/>
  <c r="F191" i="2"/>
  <c r="F134" i="2"/>
  <c r="F153" i="2"/>
  <c r="F144" i="2"/>
  <c r="F78" i="2"/>
  <c r="F161" i="2"/>
  <c r="F140" i="2"/>
  <c r="F207" i="2"/>
  <c r="F7" i="2"/>
  <c r="F112" i="2"/>
  <c r="F188" i="2"/>
  <c r="F33" i="2"/>
  <c r="F91" i="2"/>
  <c r="F108" i="2"/>
  <c r="F166" i="2"/>
  <c r="F160" i="2"/>
  <c r="F117" i="2"/>
  <c r="F49" i="2"/>
  <c r="F142" i="2"/>
  <c r="F79" i="2"/>
  <c r="F156" i="2"/>
  <c r="F225" i="2"/>
  <c r="F27" i="2"/>
  <c r="F48" i="2"/>
  <c r="F87" i="2"/>
  <c r="F57" i="2"/>
  <c r="F74" i="2"/>
  <c r="F132" i="2"/>
  <c r="F128" i="2"/>
  <c r="F220" i="2"/>
  <c r="F204" i="2"/>
  <c r="F216" i="2"/>
  <c r="F162" i="2"/>
  <c r="F29" i="2"/>
  <c r="F84" i="2"/>
  <c r="F146" i="2"/>
  <c r="F210" i="2"/>
  <c r="F59" i="2"/>
  <c r="F51" i="2"/>
  <c r="F107" i="2"/>
  <c r="F64" i="2"/>
  <c r="F85" i="2"/>
  <c r="F149" i="2"/>
  <c r="F217" i="2"/>
  <c r="F115" i="2"/>
  <c r="F70" i="2"/>
  <c r="F197" i="2"/>
  <c r="F60" i="2"/>
  <c r="F148" i="2"/>
  <c r="F124" i="2"/>
  <c r="F66" i="2"/>
  <c r="F201" i="2"/>
  <c r="F71" i="2"/>
  <c r="F154" i="2"/>
  <c r="F175" i="2"/>
  <c r="F196" i="2"/>
  <c r="F16" i="2"/>
  <c r="F192" i="2"/>
  <c r="F31" i="2"/>
  <c r="F83" i="2"/>
  <c r="F90" i="2"/>
  <c r="F38" i="2"/>
  <c r="F171" i="2"/>
  <c r="F218" i="2"/>
  <c r="F178" i="2"/>
  <c r="F143" i="2"/>
  <c r="F98" i="2"/>
  <c r="F43" i="2"/>
  <c r="F167" i="2"/>
  <c r="F103" i="2"/>
  <c r="F163" i="2"/>
  <c r="F102" i="2"/>
  <c r="F168" i="2"/>
  <c r="F114" i="2"/>
  <c r="F58" i="2"/>
  <c r="F181" i="2"/>
  <c r="F199" i="2"/>
  <c r="F205" i="2"/>
  <c r="F137" i="2"/>
  <c r="F221" i="2"/>
  <c r="F54" i="2"/>
  <c r="F179" i="2"/>
  <c r="F190" i="2"/>
  <c r="F141" i="2"/>
  <c r="F184" i="2"/>
  <c r="F127" i="2"/>
  <c r="F123" i="2"/>
  <c r="F68" i="2"/>
  <c r="F211" i="2"/>
  <c r="F173" i="2"/>
  <c r="F202" i="2"/>
  <c r="F223" i="2"/>
  <c r="F157" i="2"/>
  <c r="F89" i="2"/>
  <c r="F45" i="2"/>
  <c r="F125" i="2"/>
  <c r="F215" i="2"/>
  <c r="F195" i="2"/>
  <c r="F194" i="2"/>
  <c r="F41" i="2"/>
  <c r="F121" i="2"/>
  <c r="F180" i="2"/>
  <c r="F169" i="2"/>
  <c r="F174" i="2"/>
  <c r="F193" i="2"/>
  <c r="F113" i="2"/>
  <c r="F61" i="2"/>
  <c r="F139" i="2"/>
  <c r="F198" i="2"/>
  <c r="F206" i="2"/>
  <c r="F118" i="2"/>
  <c r="F109" i="2"/>
  <c r="F86" i="2"/>
  <c r="F14" i="2"/>
  <c r="F145" i="2"/>
  <c r="F22" i="2"/>
  <c r="F92" i="2"/>
  <c r="F152" i="2"/>
  <c r="F47" i="2"/>
  <c r="F26" i="2"/>
  <c r="F21" i="2"/>
  <c r="F164" i="2"/>
  <c r="F46" i="2"/>
  <c r="F65" i="2"/>
  <c r="F213" i="2"/>
  <c r="F95" i="2"/>
  <c r="F200" i="2"/>
  <c r="F170" i="2"/>
  <c r="F18" i="2"/>
  <c r="F72" i="2"/>
  <c r="F130" i="2"/>
  <c r="F155" i="2"/>
  <c r="F17" i="2"/>
  <c r="F111" i="2"/>
  <c r="F219" i="2"/>
  <c r="F10" i="2"/>
  <c r="F69" i="2"/>
  <c r="F99" i="2"/>
  <c r="F39" i="2"/>
  <c r="F97" i="2"/>
  <c r="F159" i="2"/>
  <c r="F12" i="2"/>
  <c r="F20" i="2"/>
  <c r="F67" i="2"/>
  <c r="F88" i="2"/>
  <c r="F212" i="2"/>
  <c r="F11" i="2"/>
  <c r="F73" i="2"/>
  <c r="F56" i="2"/>
  <c r="F93"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<sst xmlns="http://schemas.openxmlformats.org/spreadsheetml/2006/main" count="3129" uniqueCount="1811">
  <si>
    <t>Step 1</t>
  </si>
  <si>
    <t>Center Name</t>
  </si>
  <si>
    <t>Contact Name</t>
  </si>
  <si>
    <t>Contact Email</t>
  </si>
  <si>
    <t>Center Website</t>
  </si>
  <si>
    <t>Languages Spoken</t>
  </si>
  <si>
    <t>Counties Served</t>
  </si>
  <si>
    <t>Assistance Type</t>
  </si>
  <si>
    <t>Spanish</t>
  </si>
  <si>
    <t>Latin</t>
  </si>
  <si>
    <t>Afrikaans</t>
  </si>
  <si>
    <t>German</t>
  </si>
  <si>
    <t>French</t>
  </si>
  <si>
    <t>Italian</t>
  </si>
  <si>
    <t>Mandarin</t>
  </si>
  <si>
    <t>Tagalog</t>
  </si>
  <si>
    <t>Hindi</t>
  </si>
  <si>
    <t>Marathi</t>
  </si>
  <si>
    <t>Korean</t>
  </si>
  <si>
    <t>Malayalam</t>
  </si>
  <si>
    <t>Vietnamese</t>
  </si>
  <si>
    <t>English</t>
  </si>
  <si>
    <t xml:space="preserve">Center Name </t>
  </si>
  <si>
    <t>Beatriz Ramirez</t>
  </si>
  <si>
    <t>bramirez@bradley.edu</t>
  </si>
  <si>
    <t>Jim Foley</t>
  </si>
  <si>
    <t>jff@bradley.edu</t>
  </si>
  <si>
    <t>Alex Gorsuch</t>
  </si>
  <si>
    <t>aegorsuch@magpiinnovations.com</t>
  </si>
  <si>
    <t>Bernard Loyd</t>
  </si>
  <si>
    <t>bloyd@urbanjuncture.com</t>
  </si>
  <si>
    <t>Rebecca Chauncey</t>
  </si>
  <si>
    <t>rchauncey@urbanjuncture.com</t>
  </si>
  <si>
    <t>Mariel Huasanga</t>
  </si>
  <si>
    <t xml:space="preserve">mariel@cusbdc.org </t>
  </si>
  <si>
    <t xml:space="preserve">Connie Chang </t>
  </si>
  <si>
    <t>conniec@chinesemutualaid.org</t>
  </si>
  <si>
    <t>Melanie Costin</t>
  </si>
  <si>
    <t>melaniec@chinesemutualaid.org</t>
  </si>
  <si>
    <t>Ute Westphal</t>
  </si>
  <si>
    <t>westphalu@cod.edu</t>
  </si>
  <si>
    <t>Genie Bautista</t>
  </si>
  <si>
    <t>bautistag@cod.edu</t>
  </si>
  <si>
    <t>Jose Manuel Ortiz</t>
  </si>
  <si>
    <t>jmortiz@quirogacollege.org</t>
  </si>
  <si>
    <t>Raj Soni</t>
  </si>
  <si>
    <t>rajsbdc@gmail.com</t>
  </si>
  <si>
    <t>Shyam Zalani</t>
  </si>
  <si>
    <t>SZalani@usaindace.com</t>
  </si>
  <si>
    <t>Patrick Spatz</t>
  </si>
  <si>
    <t>pspatz@gmail.com</t>
  </si>
  <si>
    <t>Kevin Kim</t>
  </si>
  <si>
    <t>jkim16@clcillinois.edu</t>
  </si>
  <si>
    <t>Joseph DeLaGarza</t>
  </si>
  <si>
    <t>jdelagarza@esdcchicago.org</t>
  </si>
  <si>
    <t>Alex Esparza</t>
  </si>
  <si>
    <t>aesparza@esdcchicago.org</t>
  </si>
  <si>
    <t>Yuriko Chavez</t>
  </si>
  <si>
    <t>ychavez@esdcchicago.org</t>
  </si>
  <si>
    <t>Natalie Velazquez</t>
  </si>
  <si>
    <t>nvelazquez@esdcchicago.org</t>
  </si>
  <si>
    <t>Emmanuel Montez</t>
  </si>
  <si>
    <t>emontez@montezassociates.com</t>
  </si>
  <si>
    <t>Jaime Garza</t>
  </si>
  <si>
    <t>diablerodesign@gmail.com</t>
  </si>
  <si>
    <t>Diana Hinojosa</t>
  </si>
  <si>
    <t>dhinojosa@esdcchicago.org</t>
  </si>
  <si>
    <t>Javier Haro</t>
  </si>
  <si>
    <t>javier@foodhe.ro</t>
  </si>
  <si>
    <t>Paco Lebron</t>
  </si>
  <si>
    <t>paco@prodigyteks.com</t>
  </si>
  <si>
    <t>Rene Zepeda</t>
  </si>
  <si>
    <t>renezepedaphoto@gmail.com</t>
  </si>
  <si>
    <t>Henry Izaguirre</t>
  </si>
  <si>
    <t>henry.elginsbdc@gmail.com</t>
  </si>
  <si>
    <t>Brandi Hill</t>
  </si>
  <si>
    <t>bhill@gecdc.org</t>
  </si>
  <si>
    <t>Erika Gonzalez</t>
  </si>
  <si>
    <t xml:space="preserve">e.gonzalez@greatersouthwest.org </t>
  </si>
  <si>
    <t>Merly Thomas</t>
  </si>
  <si>
    <t>merly@industrialcouncil.com</t>
  </si>
  <si>
    <t>David Arriola</t>
  </si>
  <si>
    <t>david@industrialcouncil.com</t>
  </si>
  <si>
    <t>Steve DeBretto</t>
  </si>
  <si>
    <t>steve@industrialcouncil.com</t>
  </si>
  <si>
    <t>Silvia Bonilla</t>
  </si>
  <si>
    <t>sbonilla@ihccbusiness.net</t>
  </si>
  <si>
    <t>Juan Carlos Frias</t>
  </si>
  <si>
    <t>jfrias@ihccbusiness.net</t>
  </si>
  <si>
    <t>Esteban Perez</t>
  </si>
  <si>
    <t>eperez@ihccbusiness.net</t>
  </si>
  <si>
    <t>Roberto Cornelo</t>
  </si>
  <si>
    <t>roberto.cornelio1025@gmail.com</t>
  </si>
  <si>
    <t>Gabriela Montaigne</t>
  </si>
  <si>
    <t>gmontaig@iwu.edu</t>
  </si>
  <si>
    <t>Brian Butler</t>
  </si>
  <si>
    <t>bbutler@jbs.edu</t>
  </si>
  <si>
    <t>Andy Pham</t>
  </si>
  <si>
    <t>apham@jbs.edu</t>
  </si>
  <si>
    <t>Maria Rodriguez</t>
  </si>
  <si>
    <t>mrodriguez@jbs.edu</t>
  </si>
  <si>
    <t>Carlos Bosques</t>
  </si>
  <si>
    <t>carlosb@prcc-chgo.org</t>
  </si>
  <si>
    <t>Nadya Henriquez</t>
  </si>
  <si>
    <t>nadyah@prcc-chgo.org</t>
  </si>
  <si>
    <t>Emmanuel Dávila</t>
  </si>
  <si>
    <t>emmanueld@prcc-chgoo.org</t>
  </si>
  <si>
    <t>Sergio Anaiba</t>
  </si>
  <si>
    <t>sergioa@prcc-chgo.org</t>
  </si>
  <si>
    <t>Celia Perez</t>
  </si>
  <si>
    <t>celiap@prcc-chgo.org</t>
  </si>
  <si>
    <t xml:space="preserve">Edward Caceres </t>
  </si>
  <si>
    <t>edward.sbdc@rockfordchamber.com</t>
  </si>
  <si>
    <t>Sheree Moratto</t>
  </si>
  <si>
    <t>smoratto@rpba.org</t>
  </si>
  <si>
    <t>Theresa Hooper-Campos</t>
  </si>
  <si>
    <t>t.s.hoopercampos@svcc.edu</t>
  </si>
  <si>
    <t>Raffi Mikaelian</t>
  </si>
  <si>
    <t>rafmikael@gmail.com</t>
  </si>
  <si>
    <t>negocios.sbdc@gmail.com</t>
  </si>
  <si>
    <t>mg-ramosaguilar@wiu.edu</t>
  </si>
  <si>
    <t>Blanca Berthier</t>
  </si>
  <si>
    <t>bberthier@wbdc.org</t>
  </si>
  <si>
    <t>afajardo@wbdc.org</t>
  </si>
  <si>
    <t>Lisandra Martinez</t>
  </si>
  <si>
    <t>lmartinez@wbdc.org</t>
  </si>
  <si>
    <t>SBDC</t>
  </si>
  <si>
    <t>Community Navigator</t>
  </si>
  <si>
    <t>Adams</t>
  </si>
  <si>
    <t>Alexander</t>
  </si>
  <si>
    <t>Bond</t>
  </si>
  <si>
    <t>Boone</t>
  </si>
  <si>
    <t>Brown</t>
  </si>
  <si>
    <t>Bureau</t>
  </si>
  <si>
    <t>Calhoun</t>
  </si>
  <si>
    <t>Carroll</t>
  </si>
  <si>
    <t>Cass</t>
  </si>
  <si>
    <t>Champaign</t>
  </si>
  <si>
    <t>Christian</t>
  </si>
  <si>
    <t>Clark</t>
  </si>
  <si>
    <t>Clay</t>
  </si>
  <si>
    <t>Clinton</t>
  </si>
  <si>
    <t>Coles</t>
  </si>
  <si>
    <t>Crawford</t>
  </si>
  <si>
    <t>Cumberland</t>
  </si>
  <si>
    <t>DeKalb</t>
  </si>
  <si>
    <t>DeWitt</t>
  </si>
  <si>
    <t>Douglas</t>
  </si>
  <si>
    <t>DuPage</t>
  </si>
  <si>
    <t>Edgar</t>
  </si>
  <si>
    <t>Edwards</t>
  </si>
  <si>
    <t>Effingham</t>
  </si>
  <si>
    <t>Fayette</t>
  </si>
  <si>
    <t>Ford</t>
  </si>
  <si>
    <t>Franklin</t>
  </si>
  <si>
    <t>Fulton</t>
  </si>
  <si>
    <t>Gallatin</t>
  </si>
  <si>
    <t>Greene</t>
  </si>
  <si>
    <t>Grundy</t>
  </si>
  <si>
    <t>Hamilton</t>
  </si>
  <si>
    <t>Hancock</t>
  </si>
  <si>
    <t>Hardin</t>
  </si>
  <si>
    <t>Henderson</t>
  </si>
  <si>
    <t>Henry</t>
  </si>
  <si>
    <t>Iroquois</t>
  </si>
  <si>
    <t>Jackson</t>
  </si>
  <si>
    <t>Jasper</t>
  </si>
  <si>
    <t>Jefferson</t>
  </si>
  <si>
    <t>Jersey</t>
  </si>
  <si>
    <t>Jo Daviess</t>
  </si>
  <si>
    <t>Johnson</t>
  </si>
  <si>
    <t>Kane</t>
  </si>
  <si>
    <t>Kankakee</t>
  </si>
  <si>
    <t>Kendall</t>
  </si>
  <si>
    <t>Knox</t>
  </si>
  <si>
    <t>Lake</t>
  </si>
  <si>
    <t>LaSalle</t>
  </si>
  <si>
    <t>Lawrence</t>
  </si>
  <si>
    <t>Lee</t>
  </si>
  <si>
    <t>Livingston</t>
  </si>
  <si>
    <t>Logan</t>
  </si>
  <si>
    <t>McDonough</t>
  </si>
  <si>
    <t>McHenry</t>
  </si>
  <si>
    <t>McLean</t>
  </si>
  <si>
    <t>Macon</t>
  </si>
  <si>
    <t>Macoupin</t>
  </si>
  <si>
    <t>Madison</t>
  </si>
  <si>
    <t>Marion</t>
  </si>
  <si>
    <t>Marshall</t>
  </si>
  <si>
    <t>Mason</t>
  </si>
  <si>
    <t>Massac</t>
  </si>
  <si>
    <t>Menard</t>
  </si>
  <si>
    <t>Mercer</t>
  </si>
  <si>
    <t>Monroe</t>
  </si>
  <si>
    <t>Montgomery</t>
  </si>
  <si>
    <t>Morgan</t>
  </si>
  <si>
    <t>Moultrie</t>
  </si>
  <si>
    <t>Ogle</t>
  </si>
  <si>
    <t>Peoria</t>
  </si>
  <si>
    <t>Perry</t>
  </si>
  <si>
    <t>Piatt</t>
  </si>
  <si>
    <t>Pike</t>
  </si>
  <si>
    <t>Pope</t>
  </si>
  <si>
    <t>Pulaski</t>
  </si>
  <si>
    <t>Putnam</t>
  </si>
  <si>
    <t>Randolph</t>
  </si>
  <si>
    <t>Richland</t>
  </si>
  <si>
    <t>Rock Island</t>
  </si>
  <si>
    <t>St. Clair</t>
  </si>
  <si>
    <t>Saline</t>
  </si>
  <si>
    <t>Sangamon</t>
  </si>
  <si>
    <t>Schuyler</t>
  </si>
  <si>
    <t>Scott</t>
  </si>
  <si>
    <t>Shelby</t>
  </si>
  <si>
    <t>Stark</t>
  </si>
  <si>
    <t>Stephenson</t>
  </si>
  <si>
    <t>Tazewell</t>
  </si>
  <si>
    <t>Union</t>
  </si>
  <si>
    <t>Vermilion</t>
  </si>
  <si>
    <t>Wabash</t>
  </si>
  <si>
    <t>Warren</t>
  </si>
  <si>
    <t>Washington</t>
  </si>
  <si>
    <t>Wayne</t>
  </si>
  <si>
    <t>White</t>
  </si>
  <si>
    <t>Whiteside</t>
  </si>
  <si>
    <t>Will</t>
  </si>
  <si>
    <t>Williamson</t>
  </si>
  <si>
    <t>Winnebago</t>
  </si>
  <si>
    <t>Woodford</t>
  </si>
  <si>
    <t>Persons with Disabilities</t>
  </si>
  <si>
    <t>Sign Language</t>
  </si>
  <si>
    <t>Team RED</t>
  </si>
  <si>
    <t>Center Address</t>
  </si>
  <si>
    <t>SBDC at Bradley University</t>
  </si>
  <si>
    <t>SBDC at Build Bronzeville</t>
  </si>
  <si>
    <t>SBDC at Champaign County EDC</t>
  </si>
  <si>
    <t>SBDC at Chinese Mutual Aid Association</t>
  </si>
  <si>
    <t>SBDC at College of DuPage</t>
  </si>
  <si>
    <t>SBDC at College of Lake County</t>
  </si>
  <si>
    <t>Step 2</t>
  </si>
  <si>
    <t>SBDC at Elgin Community College</t>
  </si>
  <si>
    <t>SBDC at Greater Englewood CDC</t>
  </si>
  <si>
    <t>SBDC at Illinois Wesleyan University</t>
  </si>
  <si>
    <t>SBDC at The Joseph Center</t>
  </si>
  <si>
    <t>SBDC at Rockford Chamber of Commerce</t>
  </si>
  <si>
    <t>SBDC at Rogers Park Business Alliance</t>
  </si>
  <si>
    <t>SBDC at Sauk Valley Community College</t>
  </si>
  <si>
    <t>SBDC at SIU-E</t>
  </si>
  <si>
    <t>SBDC at Waubonsee Community College</t>
  </si>
  <si>
    <t>SBDC at WIU - Quad Cities</t>
  </si>
  <si>
    <t>SBDC at WBDC</t>
  </si>
  <si>
    <t>51st Street Business Association</t>
  </si>
  <si>
    <t>Allies for Community Business</t>
  </si>
  <si>
    <t>Alton Main Street</t>
  </si>
  <si>
    <t>Aurora Hispanic Chamber of Commerce</t>
  </si>
  <si>
    <t>Austin African American Business Networking Association</t>
  </si>
  <si>
    <t>Austin Chamber of Commerce</t>
  </si>
  <si>
    <t>Back of the Yards Neighborhood Council</t>
  </si>
  <si>
    <t>Beardstown Chamber of Commerce</t>
  </si>
  <si>
    <t>Berwyn Development Corporation</t>
  </si>
  <si>
    <t>Black Business Alliance Peoria Chapter dba Minority Business Development Center</t>
  </si>
  <si>
    <t>Blackhawk Hills Regional Council</t>
  </si>
  <si>
    <t>Bradley University - Turner Center for Entrepreneurship</t>
  </si>
  <si>
    <t>Calumet Area Industrial Commission</t>
  </si>
  <si>
    <t>Carbondale Main Street, Inc.</t>
  </si>
  <si>
    <t>Center for Changing Lives</t>
  </si>
  <si>
    <t>Chamber 57</t>
  </si>
  <si>
    <t>Champaign County Black Chamber of Commerce</t>
  </si>
  <si>
    <t>Champaign County Chamber of Commerce</t>
  </si>
  <si>
    <t>Champaign County Economic Development Corporation</t>
  </si>
  <si>
    <t>Chicago MSDC</t>
  </si>
  <si>
    <t>Chicago Southland Chamber of Commerce</t>
  </si>
  <si>
    <t>City of Fairfield- Economic Department</t>
  </si>
  <si>
    <t>City of Springfield</t>
  </si>
  <si>
    <t>Coles Together</t>
  </si>
  <si>
    <t>Cook County Southland Juvenile Justice Council</t>
  </si>
  <si>
    <t>Crawford County Development Association</t>
  </si>
  <si>
    <t>Downtown Crystal Lake</t>
  </si>
  <si>
    <t>Downtown Pontiac</t>
  </si>
  <si>
    <t>Downtown Springfield INC</t>
  </si>
  <si>
    <t>East Peoria Chamber of Commerce</t>
  </si>
  <si>
    <t>Economic Alliance of Kankakee County</t>
  </si>
  <si>
    <t>Economic Development Corporation of Decatur-Macon County</t>
  </si>
  <si>
    <t>Effingham Regional Growth Alliance</t>
  </si>
  <si>
    <t>Elevate CCIC, Inc.</t>
  </si>
  <si>
    <t>Endeleo Institute</t>
  </si>
  <si>
    <t>Far South CDC</t>
  </si>
  <si>
    <t>Greater Chatham Initiative</t>
  </si>
  <si>
    <t>Greater Englewood CDC</t>
  </si>
  <si>
    <t>Greater Englewood Chamber of Commerce</t>
  </si>
  <si>
    <t>Greater Freeport Partnership</t>
  </si>
  <si>
    <t>Greater Peoria Hispanic Chamber of Commerce</t>
  </si>
  <si>
    <t>Greater Roseland Chamber of Commerce</t>
  </si>
  <si>
    <t>Greater Waukegan Development Coalition</t>
  </si>
  <si>
    <t>Helen Miller SEIU Member Education &amp; Training Center</t>
  </si>
  <si>
    <t>Illinois Hispanic Chamber of Commerce</t>
  </si>
  <si>
    <t>Illinois Migrant Council</t>
  </si>
  <si>
    <t>Illinois Restaurant Association</t>
  </si>
  <si>
    <t>In His Hands Resource Center Inc.</t>
  </si>
  <si>
    <t>Invest Aurora</t>
  </si>
  <si>
    <t>Jacksonville Area Chamber of Commerce</t>
  </si>
  <si>
    <t>Jacksonville Area Convention &amp; Visitors Bureau</t>
  </si>
  <si>
    <t>Jacksonville Main Street</t>
  </si>
  <si>
    <t>Jacksonville Regional Economic Development Corporation</t>
  </si>
  <si>
    <t>John Wood Community College</t>
  </si>
  <si>
    <t>Joliet Latino Economic Development Association</t>
  </si>
  <si>
    <t>Lincoln Economic Advancement &amp; Development</t>
  </si>
  <si>
    <t>Little Village Chamber of Commerce</t>
  </si>
  <si>
    <t>Logan Square Chamber of Commerce</t>
  </si>
  <si>
    <t>Macomb Area Economic Development Corporation</t>
  </si>
  <si>
    <t>Main Street Momence</t>
  </si>
  <si>
    <t>Main Street of Sterling, Inc.</t>
  </si>
  <si>
    <t>MainStreet Libertyville, Inc</t>
  </si>
  <si>
    <t>Management Training and Consulting Corporation</t>
  </si>
  <si>
    <t>Marshall Area Chamber of Commerce</t>
  </si>
  <si>
    <t>Melrose Park Chamber of Commerce and Community Development</t>
  </si>
  <si>
    <t>Mercado on Fifth</t>
  </si>
  <si>
    <t>Mercer County Better Together</t>
  </si>
  <si>
    <t>Mid Central Community Action Agency, inc.</t>
  </si>
  <si>
    <t>Monticello Chamber of Commerce</t>
  </si>
  <si>
    <t>Monticello Main Street, Inc.</t>
  </si>
  <si>
    <t>Morton Economic Development Council</t>
  </si>
  <si>
    <t>Native American Chamber of Commerce of Illinois</t>
  </si>
  <si>
    <t>New American Welcome Center (NAWC) at the University YMCA</t>
  </si>
  <si>
    <t>New Covenant CDC</t>
  </si>
  <si>
    <t>Northern Illinois Center for Nonprofit Excellence</t>
  </si>
  <si>
    <t>Northwest Side CDC</t>
  </si>
  <si>
    <t>Paris Economic Development Corporation</t>
  </si>
  <si>
    <t>Pekin Chamber of Commerce</t>
  </si>
  <si>
    <t>Peoria Area Chamber of Commerce</t>
  </si>
  <si>
    <t>Peoria Black Business Alliance</t>
  </si>
  <si>
    <t>Puerto Rican Cultural Center</t>
  </si>
  <si>
    <t>Quad County Urban League</t>
  </si>
  <si>
    <t>River Oaks Community Education &amp; Development Corp</t>
  </si>
  <si>
    <t>Rogers Park Business Alliance</t>
  </si>
  <si>
    <t>Silvis Main Street</t>
  </si>
  <si>
    <t>SIU Carbondale, Office of Innovation and Economic Development (OIED)</t>
  </si>
  <si>
    <t>Six Corners Association</t>
  </si>
  <si>
    <t>Small Deeds Matter</t>
  </si>
  <si>
    <t>South Chicago Parents and Friends, Inc.</t>
  </si>
  <si>
    <t>South Holland Business Association</t>
  </si>
  <si>
    <t>South Shore Chamber of Commerce</t>
  </si>
  <si>
    <t>Southeastern Illinois College (SIC) - Illinois Small Business Development Center (SBDC)</t>
  </si>
  <si>
    <t>Southern Five Regional Planning and Development Commission (Southern Five)</t>
  </si>
  <si>
    <t>Southland Development Authority</t>
  </si>
  <si>
    <t>Spoon River Partnership for Economic Development</t>
  </si>
  <si>
    <t>Springfield Black Chamber of Commerce</t>
  </si>
  <si>
    <t>Springfield Urban League</t>
  </si>
  <si>
    <t>Sullivan Chamber and Economic Development</t>
  </si>
  <si>
    <t>The Chicago Urban League</t>
  </si>
  <si>
    <t>The Community Wellness Project</t>
  </si>
  <si>
    <t>The Cook County Black Chamber of Commerce</t>
  </si>
  <si>
    <t>The District</t>
  </si>
  <si>
    <t>The Greater Area of Springfield Chamber of Commerce</t>
  </si>
  <si>
    <t>The Joseph Center</t>
  </si>
  <si>
    <t>The Knox County Area Partnership for Economic Development</t>
  </si>
  <si>
    <t>The Southwest Collective</t>
  </si>
  <si>
    <t>The Wright Way Organization</t>
  </si>
  <si>
    <t>Tuscola Chamber &amp; Economic Development, Inc.</t>
  </si>
  <si>
    <t>Two Rivers RC&amp;D/Pike County Economic Development Corporation</t>
  </si>
  <si>
    <t>Two Rivers Regional Council of Public Officials/ Quincy Business and Technology Center</t>
  </si>
  <si>
    <t>UIS Innovate Springfield</t>
  </si>
  <si>
    <t>Vermilion Advantage</t>
  </si>
  <si>
    <t>Washington Chamber of Commerce</t>
  </si>
  <si>
    <t>Waukegan Main Street</t>
  </si>
  <si>
    <t>WBDC</t>
  </si>
  <si>
    <t>West Humboldt Park Development Council</t>
  </si>
  <si>
    <t>Western Illinois Works</t>
  </si>
  <si>
    <t>https://www.51ststreetchicago.com/</t>
  </si>
  <si>
    <t>https://a4cb.org</t>
  </si>
  <si>
    <t>https://downtownalton.com/</t>
  </si>
  <si>
    <t>http://ahcc-il.com/</t>
  </si>
  <si>
    <t>https://www.aaabna.org</t>
  </si>
  <si>
    <t>https://chicagoaustinchamber.com</t>
  </si>
  <si>
    <t>https://www.bync.org</t>
  </si>
  <si>
    <t>https://www.beardstownil.org/</t>
  </si>
  <si>
    <t>https://www.berwyn.net</t>
  </si>
  <si>
    <t>https://mbdcpeoria.org/</t>
  </si>
  <si>
    <t>https://www.blackhawkhills.com/</t>
  </si>
  <si>
    <t>https://www.bradley.edu/</t>
  </si>
  <si>
    <t>http://calumetareaindustrial.com/</t>
  </si>
  <si>
    <t>http://carbondalemainstreet.com/</t>
  </si>
  <si>
    <t>https://www.cclconnect.org</t>
  </si>
  <si>
    <t>https://www.chamber57.org</t>
  </si>
  <si>
    <t>https://www.theccbcc.org/</t>
  </si>
  <si>
    <t>https://www.champaigncounty.org/</t>
  </si>
  <si>
    <t>https://champaigncountyedc.org/</t>
  </si>
  <si>
    <t>https://www.chicagomsdc.org</t>
  </si>
  <si>
    <t>https://www.chicagosouthlandchamber.com</t>
  </si>
  <si>
    <t>https://www.fairfield-il.com/contact-us</t>
  </si>
  <si>
    <t>https://springfield.il.us/</t>
  </si>
  <si>
    <t>https://www.colestogether.com</t>
  </si>
  <si>
    <t>https://www.SJJCouncil.org</t>
  </si>
  <si>
    <t>https://www.crawfordcountyil.com</t>
  </si>
  <si>
    <t>https://downtowncl.org/</t>
  </si>
  <si>
    <t>https://downtownpontiacil.com/</t>
  </si>
  <si>
    <t>https://downtownspringfield.org/</t>
  </si>
  <si>
    <t>http://epcc.org/</t>
  </si>
  <si>
    <t>https://www.kankakeecountyed.org</t>
  </si>
  <si>
    <t>https://www.decaturedc.com/</t>
  </si>
  <si>
    <t>https://www.groweffinghamcountyil.com</t>
  </si>
  <si>
    <t>https://www.elevate217.org</t>
  </si>
  <si>
    <t>https://endeleoinstitute.org</t>
  </si>
  <si>
    <t>https://www.greaterchathaminitiative.org</t>
  </si>
  <si>
    <t>https://www.gecdc.org</t>
  </si>
  <si>
    <t>https://www.gechamber.com</t>
  </si>
  <si>
    <t>https://greaterfreeport.com/</t>
  </si>
  <si>
    <t>https://www.peoriahispanicchamber.com/</t>
  </si>
  <si>
    <t>https://www.greaterroselandchamber.org/</t>
  </si>
  <si>
    <t>http://greaterwaukegan.org/</t>
  </si>
  <si>
    <t>https://www.seiuhcilin.org</t>
  </si>
  <si>
    <t>https://www.waubonsee.edu/sbdc</t>
  </si>
  <si>
    <t>https://ihccbusiness.net</t>
  </si>
  <si>
    <t>https://www.illinoismigrant.org/</t>
  </si>
  <si>
    <t>https://www.illinoisrestaurants.org/</t>
  </si>
  <si>
    <t>https://ihhresources.com</t>
  </si>
  <si>
    <t>https://www.investaurora.org</t>
  </si>
  <si>
    <t>https://www.jacksonvilleareachamber.org/</t>
  </si>
  <si>
    <t>https://www.jacksonvilleil.org</t>
  </si>
  <si>
    <t>https://www.jacksonvillemainstreet.com/</t>
  </si>
  <si>
    <t>https://www.jredc.org</t>
  </si>
  <si>
    <t>https://www.jwcc.edu/</t>
  </si>
  <si>
    <t>https://www.jolietleda.org/</t>
  </si>
  <si>
    <t>http://thriveinlincoln.org/</t>
  </si>
  <si>
    <t>https://littlevillagechamber.org/</t>
  </si>
  <si>
    <t>https://www.loganchamber.org/</t>
  </si>
  <si>
    <t>https://www.maedco.org/</t>
  </si>
  <si>
    <t>https://cityofmomence.com/</t>
  </si>
  <si>
    <t>https://www.sterlingmainstreet.org/</t>
  </si>
  <si>
    <t>https://mainstreetlibertyville.org/</t>
  </si>
  <si>
    <t>https://www.mantracon.org/</t>
  </si>
  <si>
    <t>https://www.marshallilchamber.com</t>
  </si>
  <si>
    <t>https://mpcccd.org</t>
  </si>
  <si>
    <t>https://www.mercadoonfifth.org/</t>
  </si>
  <si>
    <t>https://mcbettertogether.org/</t>
  </si>
  <si>
    <t>https://mccainc.org/</t>
  </si>
  <si>
    <t>https://www.monticellochamber.org/</t>
  </si>
  <si>
    <t>https://monticellomainstreet.org/</t>
  </si>
  <si>
    <t>https://www.mortonchamber.org/</t>
  </si>
  <si>
    <t>https://www.nacc-il.org</t>
  </si>
  <si>
    <t>https://universityymca.org/welcome/</t>
  </si>
  <si>
    <t>https://www.new-covenantcdc.org</t>
  </si>
  <si>
    <t>https://www.niu.edu/nicne/index.shtml</t>
  </si>
  <si>
    <t>https://www.northwestsidecdc.org</t>
  </si>
  <si>
    <t>N/A</t>
  </si>
  <si>
    <t>http://pekinchamber.com/</t>
  </si>
  <si>
    <t>http://peoriachamber.org/</t>
  </si>
  <si>
    <t>http://bbapeoria.org/</t>
  </si>
  <si>
    <t>https://prcc-chgo.org/</t>
  </si>
  <si>
    <t>https://www.qcul.org</t>
  </si>
  <si>
    <t>https://www.ROCED.org</t>
  </si>
  <si>
    <t>https://www.rpba.org</t>
  </si>
  <si>
    <t>https://www.shawneecc.edu/</t>
  </si>
  <si>
    <t>https://silvismainstreet.org/</t>
  </si>
  <si>
    <t>https://econdev.siu.edu/</t>
  </si>
  <si>
    <t>https://sixcorners.com/</t>
  </si>
  <si>
    <t>https://www.facebook.com/smalldeedsmatter/about/</t>
  </si>
  <si>
    <t>http://scpf-inc.org/</t>
  </si>
  <si>
    <t>https://www.SHBA.org</t>
  </si>
  <si>
    <t>https://www.southshorechamberinc.org/</t>
  </si>
  <si>
    <t>https://www.sic.edu/audience/business-industry/small-business-development-center</t>
  </si>
  <si>
    <t>https://www.southernfive.org</t>
  </si>
  <si>
    <t>https://www.southlanddevelopment.org</t>
  </si>
  <si>
    <t>http://cantonillinois.org/</t>
  </si>
  <si>
    <t>https://www.springfieldbcc.org</t>
  </si>
  <si>
    <t>https://www.springfieldul.org</t>
  </si>
  <si>
    <t>https://www.sullivanchamber.com</t>
  </si>
  <si>
    <t>https://chiul.org</t>
  </si>
  <si>
    <t>https://www.cwpstl.org</t>
  </si>
  <si>
    <t>https://cookcountyblackchamber.com</t>
  </si>
  <si>
    <t>https://thedistrictquincy.com/</t>
  </si>
  <si>
    <t>https://www.gscc.org/</t>
  </si>
  <si>
    <t>https://www.josephcenter.com</t>
  </si>
  <si>
    <t>https://www.knoxpartnership.com</t>
  </si>
  <si>
    <t>https://tuscola.org/business/chamber-and-economic-development</t>
  </si>
  <si>
    <t>https://www.2riversrcd.org/</t>
  </si>
  <si>
    <t>https://www.trrcopo.org</t>
  </si>
  <si>
    <t>https://www.innovatespringfield.org/</t>
  </si>
  <si>
    <t>https://www.vermilionadvantage.com/</t>
  </si>
  <si>
    <t>http://washingtoncoc.com/</t>
  </si>
  <si>
    <t>https://waukeganmainstreet.org/</t>
  </si>
  <si>
    <t>https://www.wbdc.org</t>
  </si>
  <si>
    <t>https://www.whpdevelopmentcouncil.net/</t>
  </si>
  <si>
    <t>https://www.wiworkforce.com</t>
  </si>
  <si>
    <t>Sandra Bivens</t>
  </si>
  <si>
    <t>Brad McConnell</t>
  </si>
  <si>
    <t>Karina Garcia</t>
  </si>
  <si>
    <t>Malcolm Crawford</t>
  </si>
  <si>
    <t>Tina Augustus</t>
  </si>
  <si>
    <t>Craig Chico</t>
  </si>
  <si>
    <t>Katie Vitale</t>
  </si>
  <si>
    <t>David Hulseberg</t>
  </si>
  <si>
    <t>Denise Moore</t>
  </si>
  <si>
    <t>Daniel Payette</t>
  </si>
  <si>
    <t>Beth Dybala</t>
  </si>
  <si>
    <t>Jessica Lee</t>
  </si>
  <si>
    <t>Percy Scott</t>
  </si>
  <si>
    <t>Will Kyles</t>
  </si>
  <si>
    <t>Laura Weis</t>
  </si>
  <si>
    <t>Carly McCrory-McKay</t>
  </si>
  <si>
    <t>Vincent Williams</t>
  </si>
  <si>
    <t>Terri Winfree</t>
  </si>
  <si>
    <t>Flo Simpson</t>
  </si>
  <si>
    <t>Donna Davlantis</t>
  </si>
  <si>
    <t>Julie Frevert</t>
  </si>
  <si>
    <t>Angela Griffin</t>
  </si>
  <si>
    <t>Jaclin Davis</t>
  </si>
  <si>
    <t>Connie Calvert</t>
  </si>
  <si>
    <t>Kayla Graven</t>
  </si>
  <si>
    <t>Rick Swan</t>
  </si>
  <si>
    <t>Angela Morrey</t>
  </si>
  <si>
    <t>Nicole Bateman</t>
  </si>
  <si>
    <t>Courtney Yockey</t>
  </si>
  <si>
    <t>Carlos Ortega</t>
  </si>
  <si>
    <t>Melvin Thompson</t>
  </si>
  <si>
    <t>Florence Hardy</t>
  </si>
  <si>
    <t>Nedra Sims Fears</t>
  </si>
  <si>
    <t>Tamora Hughes</t>
  </si>
  <si>
    <t>Felicia Slaton-Young</t>
  </si>
  <si>
    <t>Andrea Schultz Winter</t>
  </si>
  <si>
    <t>Christell Frausto</t>
  </si>
  <si>
    <t>Andrea D. Reed</t>
  </si>
  <si>
    <t>Michael Edgar</t>
  </si>
  <si>
    <t>Harriet Parker</t>
  </si>
  <si>
    <t>Jaime di Paulo</t>
  </si>
  <si>
    <t>Esperanza Gonzalez</t>
  </si>
  <si>
    <t>Mary Kay Bonoma</t>
  </si>
  <si>
    <t>Nykoa Farmer</t>
  </si>
  <si>
    <t>Bryan Gay</t>
  </si>
  <si>
    <t>Lisa Musch</t>
  </si>
  <si>
    <t>Brittany Henry</t>
  </si>
  <si>
    <t>Kristin Jamison</t>
  </si>
  <si>
    <t>Dave Hetzler</t>
  </si>
  <si>
    <t>Alex Paramo</t>
  </si>
  <si>
    <t>Andrea Runge</t>
  </si>
  <si>
    <t>Ivette Trevino</t>
  </si>
  <si>
    <t>Nilda Esparza</t>
  </si>
  <si>
    <t>Kim Pierce</t>
  </si>
  <si>
    <t>Kathy Lively</t>
  </si>
  <si>
    <t>Jennifer Bishop</t>
  </si>
  <si>
    <t>Issac Bazbaz</t>
  </si>
  <si>
    <t>Annamaria Rocha</t>
  </si>
  <si>
    <t>Kyle McEwen</t>
  </si>
  <si>
    <t>Jennifer Orban</t>
  </si>
  <si>
    <t>Shelly Crawford-Stock</t>
  </si>
  <si>
    <t>Leigh Ann Brown</t>
  </si>
  <si>
    <t>Andrew Johnson</t>
  </si>
  <si>
    <t>Gloria Yen</t>
  </si>
  <si>
    <t>Rodney Brown</t>
  </si>
  <si>
    <t>Pamela Clark Reidenbach</t>
  </si>
  <si>
    <t>Jason Estremera</t>
  </si>
  <si>
    <t>Robert Colvin</t>
  </si>
  <si>
    <t>Amy Whiting-McCoy</t>
  </si>
  <si>
    <t>Joshua Gunn</t>
  </si>
  <si>
    <t>Theodia Gillespie</t>
  </si>
  <si>
    <t>Rodney Harrington</t>
  </si>
  <si>
    <t>Gregory Mason</t>
  </si>
  <si>
    <t>Greg Bouhl</t>
  </si>
  <si>
    <t>Ayo Abitogum</t>
  </si>
  <si>
    <t>David Price</t>
  </si>
  <si>
    <t>Blevian Moore</t>
  </si>
  <si>
    <t>Tonya Trice</t>
  </si>
  <si>
    <t>Arla Murphy</t>
  </si>
  <si>
    <t>Tiffany George</t>
  </si>
  <si>
    <t>Marcia Delaney</t>
  </si>
  <si>
    <t>Cole McDaniel</t>
  </si>
  <si>
    <t>Dominic Watson</t>
  </si>
  <si>
    <t>Marcus Johnson</t>
  </si>
  <si>
    <t>Laurrie Minor</t>
  </si>
  <si>
    <t>Kevin Davenport</t>
  </si>
  <si>
    <t>Dana Williams</t>
  </si>
  <si>
    <t>Sam Sanders</t>
  </si>
  <si>
    <t>Chris Hembrough</t>
  </si>
  <si>
    <t>Melissa Duff Brown</t>
  </si>
  <si>
    <t>Jaime Groth Searle</t>
  </si>
  <si>
    <t>Janene Stephenson</t>
  </si>
  <si>
    <t>Brian Moody</t>
  </si>
  <si>
    <t>Brenda Middendorf</t>
  </si>
  <si>
    <t>Jeremy Oshner/ Chad Fredrick</t>
  </si>
  <si>
    <t>Sarah Beth Ayers</t>
  </si>
  <si>
    <t>Tim Dudley</t>
  </si>
  <si>
    <t>Chevie Kriete</t>
  </si>
  <si>
    <t>Lotika Pai</t>
  </si>
  <si>
    <t>Adrienne Whitney-Boykin</t>
  </si>
  <si>
    <t>Blanche Shoup</t>
  </si>
  <si>
    <t>alexisbivensltd@yahoo.com</t>
  </si>
  <si>
    <t>bmcconnell@a4cb.org</t>
  </si>
  <si>
    <t>sara@altonmainstreet.org</t>
  </si>
  <si>
    <t>ceo@ahcc-il.com</t>
  </si>
  <si>
    <t>info@aaabna.org</t>
  </si>
  <si>
    <t>janenestephenson@yahoo.com</t>
  </si>
  <si>
    <t>cchico@bync.org</t>
  </si>
  <si>
    <t>info@beardstownil.org</t>
  </si>
  <si>
    <t>davidh@berwyn.net</t>
  </si>
  <si>
    <t>denisemoore2020@yahoo.com</t>
  </si>
  <si>
    <t>daniel.payette@blackhawkhills.com</t>
  </si>
  <si>
    <t>jff@fsmail.bradley.edu</t>
  </si>
  <si>
    <t>Beth@calumetareaindustrial.com</t>
  </si>
  <si>
    <t>info@carbondalemainstreet.com</t>
  </si>
  <si>
    <t>jessica@cclconnect.org</t>
  </si>
  <si>
    <t>Pscott@chamber57.org</t>
  </si>
  <si>
    <t>wkyles@ilbcc.org</t>
  </si>
  <si>
    <t>lauraw@champaigncounty.org</t>
  </si>
  <si>
    <t>carly@champaigncountyedc.org</t>
  </si>
  <si>
    <t>vwilliams@chicagomsdc.org</t>
  </si>
  <si>
    <t>Terri@chicagosouthlandchamber.com</t>
  </si>
  <si>
    <t>fadc@fairfieldilcitygov.us</t>
  </si>
  <si>
    <t>Donna.Davlantis@springfield.il.us</t>
  </si>
  <si>
    <t>julie.frevert@springfield.il.us</t>
  </si>
  <si>
    <t>angela@colestogether.com</t>
  </si>
  <si>
    <t>Jdavis@sjjcouncil.org</t>
  </si>
  <si>
    <t>downtowncl@sbcglobal.net</t>
  </si>
  <si>
    <t>liz.vincent@pontiac365.onmicrosoft.com</t>
  </si>
  <si>
    <t>kayla@downtownspringfield.org</t>
  </si>
  <si>
    <t>rick@epcc.org</t>
  </si>
  <si>
    <t>Amorrey@kankakeecountyed.org</t>
  </si>
  <si>
    <t>nbateman@decaturedc.com</t>
  </si>
  <si>
    <t>cyockey@groweffinghamcountyil.com</t>
  </si>
  <si>
    <t>director@elevate217.org</t>
  </si>
  <si>
    <t>Mrthompson@endeleoinstitute.org</t>
  </si>
  <si>
    <t>fhardy@farsouthcdc.org</t>
  </si>
  <si>
    <t>nedra@greaterchathaminitiative.org</t>
  </si>
  <si>
    <t>thughes@gecdc.org</t>
  </si>
  <si>
    <t>fyoung@gechamber.com</t>
  </si>
  <si>
    <t>awinter@greaterfreeport.com</t>
  </si>
  <si>
    <t>cfrausto@farmersagent.com</t>
  </si>
  <si>
    <t>info@greaterroselandchamber.org</t>
  </si>
  <si>
    <t>michael@greaterwaukegan.org</t>
  </si>
  <si>
    <t>angela.stewart@seiumetc.org</t>
  </si>
  <si>
    <t>hparker@waubonsee.edu</t>
  </si>
  <si>
    <t>jaime@ihccbusiness.net</t>
  </si>
  <si>
    <t>evelasquez@illinoismigrant.org</t>
  </si>
  <si>
    <t>mbonoma@illinoisrestaurants.org</t>
  </si>
  <si>
    <t>ihh.nfp@gmail.com</t>
  </si>
  <si>
    <t>bryan@investaurora.org</t>
  </si>
  <si>
    <t>chamber@jacksonvilleareachamber.org</t>
  </si>
  <si>
    <t>visitors@jacksonvilleil.org</t>
  </si>
  <si>
    <t>info@jacksonvillemainstreet.com</t>
  </si>
  <si>
    <t>KRISTIN@JREDC.ORG</t>
  </si>
  <si>
    <t>dhetzler@jwcc.edu</t>
  </si>
  <si>
    <t>Aparamo@jolietleda.org</t>
  </si>
  <si>
    <t>arunge@thriveinlincoln.org</t>
  </si>
  <si>
    <t>ivette@littlevillagechamber.org</t>
  </si>
  <si>
    <t>nilda@loganchamber.org</t>
  </si>
  <si>
    <t>director@maedco.org</t>
  </si>
  <si>
    <t>janejohnson113@gmail.com</t>
  </si>
  <si>
    <t>janna@sterlingmainstreet.org</t>
  </si>
  <si>
    <t>executivedirector@mainstreetlibertyville.org</t>
  </si>
  <si>
    <t>kathylively@mantracon.org</t>
  </si>
  <si>
    <t>jbishop@marshall-il.com</t>
  </si>
  <si>
    <t>ibazbaz@mpcccd.org</t>
  </si>
  <si>
    <t>anamaria@mercadoonfifth.org</t>
  </si>
  <si>
    <t>kyle@mcbettertogether.org</t>
  </si>
  <si>
    <t>jennifero@mccainc.org</t>
  </si>
  <si>
    <t>shelly@monticellochamber.org</t>
  </si>
  <si>
    <t>info@monticellomainstreet.org</t>
  </si>
  <si>
    <t>labrown@mortonillinois.org</t>
  </si>
  <si>
    <t>andrew@nacc-il.org</t>
  </si>
  <si>
    <t>gloria@universityymca.org</t>
  </si>
  <si>
    <t>rodney@new-covenantcdc.org</t>
  </si>
  <si>
    <t>pclark1@niu.edu</t>
  </si>
  <si>
    <t>jestremera@northwestsidecdc.org</t>
  </si>
  <si>
    <t>bcolvin@francis-assoc.com</t>
  </si>
  <si>
    <t>amy@pekinchamber.com</t>
  </si>
  <si>
    <t>jgunn@peoriachamber.org</t>
  </si>
  <si>
    <t>Carlosb@prcc-chgo.org</t>
  </si>
  <si>
    <t>theodia@aol.com</t>
  </si>
  <si>
    <t>Info@roced.org</t>
  </si>
  <si>
    <t>gregm@shawneecc.edu</t>
  </si>
  <si>
    <t>Director@silvismainstreet.org</t>
  </si>
  <si>
    <t>greg@siu.edu</t>
  </si>
  <si>
    <t>hello@sixcorners.com</t>
  </si>
  <si>
    <t>smalldeedsmatter@gmail.com</t>
  </si>
  <si>
    <t>dprice@scpf-inc.org</t>
  </si>
  <si>
    <t>Info@shba.org</t>
  </si>
  <si>
    <t>ttrice@southshorechamberinc.org</t>
  </si>
  <si>
    <t>arla.murphy@sic.edu</t>
  </si>
  <si>
    <t>tgeorge@southernfive.org</t>
  </si>
  <si>
    <t>marcia.delaney@southlanddevelopment.org</t>
  </si>
  <si>
    <t>cmcdaniel@cantonillinois.org</t>
  </si>
  <si>
    <t>info@springfieldbcc.org</t>
  </si>
  <si>
    <t>mjohnson@springfieldul.org</t>
  </si>
  <si>
    <t>director@sullivanchamber.com</t>
  </si>
  <si>
    <t>Kdavenport@chiul.org</t>
  </si>
  <si>
    <t>cwp_group@yahoo.com</t>
  </si>
  <si>
    <t>sam@ilbcoc.org</t>
  </si>
  <si>
    <t>bguthrie@thedistrictquincy.com</t>
  </si>
  <si>
    <t>chembrough@gscc.org</t>
  </si>
  <si>
    <t>mbrown@jbs.edu</t>
  </si>
  <si>
    <t>ken@knoxpartnership.com</t>
  </si>
  <si>
    <t>jaimegs@swcollective.org</t>
  </si>
  <si>
    <t>brian.moody@tuscola.org</t>
  </si>
  <si>
    <t>bmiddendorf@2riversrcd.org</t>
  </si>
  <si>
    <t>joshner@trrcopo.org</t>
  </si>
  <si>
    <t>sayers2@uis.edu</t>
  </si>
  <si>
    <t>ceo@vermilionadvantage.com</t>
  </si>
  <si>
    <t>chevie@washingtoncoc.com</t>
  </si>
  <si>
    <t>josh@waukeganmainstreet.org</t>
  </si>
  <si>
    <t>lpai@wbdc.org</t>
  </si>
  <si>
    <t>Adrienne@whpdevelopmentcouncil.net</t>
  </si>
  <si>
    <t>lwa14@grics.net</t>
  </si>
  <si>
    <t>415 W Jefferson St, Morton 61550</t>
  </si>
  <si>
    <t>773-285-3401</t>
  </si>
  <si>
    <t>312-275-3000</t>
  </si>
  <si>
    <t>618-463-1016</t>
  </si>
  <si>
    <t>331-442-1617</t>
  </si>
  <si>
    <t>773-626-4497</t>
  </si>
  <si>
    <t>779-210-1714</t>
  </si>
  <si>
    <t>872-281-7832</t>
  </si>
  <si>
    <t>217-323-3271</t>
  </si>
  <si>
    <t>708-788-8100</t>
  </si>
  <si>
    <t>309-966-3989</t>
  </si>
  <si>
    <t>815-625-3854</t>
  </si>
  <si>
    <t>309-677-3075</t>
  </si>
  <si>
    <t>773-928-6000</t>
  </si>
  <si>
    <t>618-529-8040</t>
  </si>
  <si>
    <t>773-342-6210</t>
  </si>
  <si>
    <t>773-696-0676</t>
  </si>
  <si>
    <t>217-552-3625</t>
  </si>
  <si>
    <t>217-359-1791</t>
  </si>
  <si>
    <t>217-359-6261</t>
  </si>
  <si>
    <t>312-755-2566</t>
  </si>
  <si>
    <t>708-957-6950</t>
  </si>
  <si>
    <t>618-842-4802</t>
  </si>
  <si>
    <t>217-789-2000</t>
  </si>
  <si>
    <t>217-789-2235</t>
  </si>
  <si>
    <t>217-258-5627</t>
  </si>
  <si>
    <t>708-441-2515</t>
  </si>
  <si>
    <t>618-546-1412</t>
  </si>
  <si>
    <t>815-479-0835</t>
  </si>
  <si>
    <t>815-844-3396</t>
  </si>
  <si>
    <t>217- 544-1723</t>
  </si>
  <si>
    <t>309-699-6212</t>
  </si>
  <si>
    <t>815-935-1177</t>
  </si>
  <si>
    <t>217-422-9520</t>
  </si>
  <si>
    <t>217-342-4214</t>
  </si>
  <si>
    <t>217-819-6150</t>
  </si>
  <si>
    <t>773-966-1590</t>
  </si>
  <si>
    <t>773-831-7107</t>
  </si>
  <si>
    <t>773-644-1451</t>
  </si>
  <si>
    <t>773-651-2400</t>
  </si>
  <si>
    <t>312-768-8573</t>
  </si>
  <si>
    <t>815-233-1350</t>
  </si>
  <si>
    <t>309-349-4636</t>
  </si>
  <si>
    <t>773-785-4000</t>
  </si>
  <si>
    <t>847-440-2021</t>
  </si>
  <si>
    <t>872-202-1569</t>
  </si>
  <si>
    <t>630-906-4143</t>
  </si>
  <si>
    <t>312-425-9500</t>
  </si>
  <si>
    <t>815-995-0300</t>
  </si>
  <si>
    <t>312-380-4141</t>
  </si>
  <si>
    <t>312-768-3871</t>
  </si>
  <si>
    <t>630-256-3160</t>
  </si>
  <si>
    <t>217. 245.2174</t>
  </si>
  <si>
    <t>217-243-5678</t>
  </si>
  <si>
    <t>217-245-6884</t>
  </si>
  <si>
    <t>217-479-4627</t>
  </si>
  <si>
    <t>217-641-4956</t>
  </si>
  <si>
    <t>815-293-7043</t>
  </si>
  <si>
    <t>217-836-4999</t>
  </si>
  <si>
    <t>773-521-5387</t>
  </si>
  <si>
    <t>773-489-3222</t>
  </si>
  <si>
    <t>309-837-4684</t>
  </si>
  <si>
    <t>815-472-3861</t>
  </si>
  <si>
    <t>815-626-8610</t>
  </si>
  <si>
    <t>847-680-0336</t>
  </si>
  <si>
    <t>618-998-0970</t>
  </si>
  <si>
    <t>217-826-2034</t>
  </si>
  <si>
    <t>847-217-1827</t>
  </si>
  <si>
    <t>941-343-7579</t>
  </si>
  <si>
    <t>309-574-3123</t>
  </si>
  <si>
    <t>309-834-9226</t>
  </si>
  <si>
    <t>217-762-7921</t>
  </si>
  <si>
    <t>217-762-9318</t>
  </si>
  <si>
    <t>309-263-2491</t>
  </si>
  <si>
    <t>630-926-1700</t>
  </si>
  <si>
    <t>217-417-5897</t>
  </si>
  <si>
    <t>773-826-1356</t>
  </si>
  <si>
    <t>815-753-8733</t>
  </si>
  <si>
    <t>773-283-3888</t>
  </si>
  <si>
    <t>217-465-5306</t>
  </si>
  <si>
    <t>309-346-2106</t>
  </si>
  <si>
    <t>309-495-5920</t>
  </si>
  <si>
    <t>773-394-4935</t>
  </si>
  <si>
    <t>630-851-2203</t>
  </si>
  <si>
    <t>312-719-0178</t>
  </si>
  <si>
    <t>773-508-5885</t>
  </si>
  <si>
    <t>618-634-3200</t>
  </si>
  <si>
    <t>309-429-9238</t>
  </si>
  <si>
    <t>618-536-2424</t>
  </si>
  <si>
    <t>773-685-9300</t>
  </si>
  <si>
    <t>217-816-7957</t>
  </si>
  <si>
    <t>773-251-4581</t>
  </si>
  <si>
    <t>708-596-0065</t>
  </si>
  <si>
    <t>773-955-9508</t>
  </si>
  <si>
    <t>618-252-5400 Ext: 2312</t>
  </si>
  <si>
    <t>618-845-9000</t>
  </si>
  <si>
    <t>708-232-6098</t>
  </si>
  <si>
    <t>309-647-0065</t>
  </si>
  <si>
    <t>217-548-4731</t>
  </si>
  <si>
    <t>217-789-0830</t>
  </si>
  <si>
    <t>217-728-4223</t>
  </si>
  <si>
    <t>773-285-5800</t>
  </si>
  <si>
    <t>314-421-9600</t>
  </si>
  <si>
    <t>312-794-7765</t>
  </si>
  <si>
    <t>217-228-8696</t>
  </si>
  <si>
    <t>217-525-1173</t>
  </si>
  <si>
    <t>708-697-5341</t>
  </si>
  <si>
    <t>309-343-1194</t>
  </si>
  <si>
    <t>708-740-8914</t>
  </si>
  <si>
    <t>217-253-2552</t>
  </si>
  <si>
    <t>217-491-2401</t>
  </si>
  <si>
    <t>217-224-8171</t>
  </si>
  <si>
    <t>217-206-8671</t>
  </si>
  <si>
    <t>217-442-6201</t>
  </si>
  <si>
    <t>309-989-7219</t>
  </si>
  <si>
    <t>847-623-6650</t>
  </si>
  <si>
    <t>312-853-3477</t>
  </si>
  <si>
    <t>773-342-0036</t>
  </si>
  <si>
    <t>309-344-1575</t>
  </si>
  <si>
    <t xml:space="preserve">Contact Phone </t>
  </si>
  <si>
    <t>Adams, Brown, Hancock, Knox, McDonough, Pike, Schuyler, Warren</t>
  </si>
  <si>
    <t>Adams, Brown, Pike, Schuyler</t>
  </si>
  <si>
    <t>Adams, Brown, Calhoun, Pike, Schuyler</t>
  </si>
  <si>
    <t>Henderson, Knox</t>
  </si>
  <si>
    <t>Ken Springer</t>
  </si>
  <si>
    <t>Madison, Monroe, St. Clair</t>
  </si>
  <si>
    <t>McLean, Macon, Sangamon</t>
  </si>
  <si>
    <t>Alexander, Johnson, Massac, Pulaski, Union</t>
  </si>
  <si>
    <t>Gallatin, Hamilton, Johnson, Pope, Saline, White, Williamson</t>
  </si>
  <si>
    <t>Cass, Cook, DuPage, Kane, Kankakee, Sangamon, Will</t>
  </si>
  <si>
    <t>Bond, Calhoun, Clinton, Franklin, Jackson, Jefferson, Jersey, Madison, Monroe, Perry, Randolph, St. Clair, Washington, Williamson</t>
  </si>
  <si>
    <t>DuPage, Kane</t>
  </si>
  <si>
    <t>Fulton, Logan, Mason, Peoria, Tazewell</t>
  </si>
  <si>
    <t>Peoria, Woodford</t>
  </si>
  <si>
    <t>Boone, Ogle, Stephenson, Winnebago</t>
  </si>
  <si>
    <t>Livingston, McLean</t>
  </si>
  <si>
    <t>Franklin, Jackson, Jefferson, Perry, Williamson</t>
  </si>
  <si>
    <t>Kendall, Will</t>
  </si>
  <si>
    <t>Adams, Brown, Hancock, Pike, Schuyler</t>
  </si>
  <si>
    <t>Morgan, Scott</t>
  </si>
  <si>
    <t>Judy Tighe</t>
  </si>
  <si>
    <t>Cass, Morgan, Scott</t>
  </si>
  <si>
    <t>Jane Johnson</t>
  </si>
  <si>
    <t>Janna Groharing</t>
  </si>
  <si>
    <t>Jennifer Johnson</t>
  </si>
  <si>
    <t>DuPage, Kane, Kendall, Will</t>
  </si>
  <si>
    <t>Alexander, Calhoun, Clinton, Gallatin, Jackson, Jefferson, Johnson, Madison, Perry, Pulaski, Saline, St. Clair, Union, Washington, Williamson</t>
  </si>
  <si>
    <t>DeKalb, Kane, Kendall, LaSalle, Will</t>
  </si>
  <si>
    <t>Waubonsee Community College</t>
  </si>
  <si>
    <t>Cook, DuPage, Will</t>
  </si>
  <si>
    <t>Angela Stewart</t>
  </si>
  <si>
    <t>Fulton, Logan, Mason, Peoria, Tazewell, Woodford</t>
  </si>
  <si>
    <t>Edwards, Hamilton, Wayne</t>
  </si>
  <si>
    <t>Fulton, Mason, Peoria, Tazewell, Woodford</t>
  </si>
  <si>
    <t>Carroll, Jo Daviess, Lee, Ogle, Stephenson, Whiteside</t>
  </si>
  <si>
    <t>Meghan Cole</t>
  </si>
  <si>
    <t xml:space="preserve">Sara McGibany </t>
  </si>
  <si>
    <t>Diana Kenney</t>
  </si>
  <si>
    <t>Liz Vincent</t>
  </si>
  <si>
    <t>Amanda Sherwood</t>
  </si>
  <si>
    <t>Amie Zander</t>
  </si>
  <si>
    <t>Bruce Guthrie</t>
  </si>
  <si>
    <t>Josh Beadle</t>
  </si>
  <si>
    <t>Minerva Calatayud</t>
  </si>
  <si>
    <t>Yvonne Villalpando</t>
  </si>
  <si>
    <t xml:space="preserve">Alejandra Fajardo </t>
  </si>
  <si>
    <t>Maria G. Ramos Aaguilar</t>
  </si>
  <si>
    <t>Noelia Ruiz</t>
  </si>
  <si>
    <t>Eric Sampson</t>
  </si>
  <si>
    <t>Lauren Amos</t>
  </si>
  <si>
    <t>Kevin Lust</t>
  </si>
  <si>
    <t>Don Elmore</t>
  </si>
  <si>
    <t>Stacey Caldwell</t>
  </si>
  <si>
    <t>Interim Director</t>
  </si>
  <si>
    <t xml:space="preserve">Earle Steiner </t>
  </si>
  <si>
    <t xml:space="preserve">Mitch Bienvenue </t>
  </si>
  <si>
    <t>Sara Troyer</t>
  </si>
  <si>
    <t>Kathryn Jackson</t>
  </si>
  <si>
    <t>Andrew Fogaty</t>
  </si>
  <si>
    <t>Tom Cassell</t>
  </si>
  <si>
    <t>Karen Bussone</t>
  </si>
  <si>
    <t>Enrique Rubio</t>
  </si>
  <si>
    <t>Mike Wilczynski</t>
  </si>
  <si>
    <t>Melissa Brown</t>
  </si>
  <si>
    <t>Mark Piekos</t>
  </si>
  <si>
    <t>Curtis Roeschley</t>
  </si>
  <si>
    <t>Kim Ewoldsen</t>
  </si>
  <si>
    <t>Greg Mason</t>
  </si>
  <si>
    <t>Lori Cox</t>
  </si>
  <si>
    <t>Erick Soderberg</t>
  </si>
  <si>
    <t>Vicki Brown</t>
  </si>
  <si>
    <t>Jo Ann Di Maggio May</t>
  </si>
  <si>
    <t>Amy Lambert</t>
  </si>
  <si>
    <t>Roxanne Charles, Interim</t>
  </si>
  <si>
    <t>Jim Boyd</t>
  </si>
  <si>
    <t>Ann Friederichs</t>
  </si>
  <si>
    <t>Maura Mitchell</t>
  </si>
  <si>
    <t>Felicitas Cortez</t>
  </si>
  <si>
    <t>Maura Mitchell, Interim</t>
  </si>
  <si>
    <t>Cheryl Hudson-Jackson</t>
  </si>
  <si>
    <t>309-677-4989</t>
  </si>
  <si>
    <t>773-891-4688</t>
  </si>
  <si>
    <t>217-241-3600</t>
  </si>
  <si>
    <t>217-378-8535</t>
  </si>
  <si>
    <t>312-494-6790</t>
  </si>
  <si>
    <t>773-784-2900</t>
  </si>
  <si>
    <t>217-442-7232</t>
  </si>
  <si>
    <t>847-543-2750</t>
  </si>
  <si>
    <t>312-733-2287</t>
  </si>
  <si>
    <t>847-214-7488</t>
  </si>
  <si>
    <t>773-941-4833</t>
  </si>
  <si>
    <t>773-436-1000</t>
  </si>
  <si>
    <t>312-933-6556</t>
  </si>
  <si>
    <t>847-925-6570</t>
  </si>
  <si>
    <t>309-556-3490</t>
  </si>
  <si>
    <t>312-433-7656</t>
  </si>
  <si>
    <t>815-280-1400</t>
  </si>
  <si>
    <t>708-697-6234</t>
  </si>
  <si>
    <t>815-455-6098</t>
  </si>
  <si>
    <t>815-316-4301</t>
  </si>
  <si>
    <t>815-835-6244</t>
  </si>
  <si>
    <t>618-634-3231</t>
  </si>
  <si>
    <t>618-252-5001</t>
  </si>
  <si>
    <t>708-232-3161</t>
  </si>
  <si>
    <t>618-650-2929</t>
  </si>
  <si>
    <t>618-482-8329</t>
  </si>
  <si>
    <t>844-369-8898</t>
  </si>
  <si>
    <t>773-473-7879</t>
  </si>
  <si>
    <t>309-298-3040</t>
  </si>
  <si>
    <t>309-762-3999 x 62243</t>
  </si>
  <si>
    <t xml:space="preserve">312-762-2729 </t>
  </si>
  <si>
    <t>illinoissbdc@bradley.edu</t>
  </si>
  <si>
    <t>sbdc@buildbronzeville.com</t>
  </si>
  <si>
    <t>kevinlust@cisbdc.com</t>
  </si>
  <si>
    <t>don@cusbdc.org</t>
  </si>
  <si>
    <t>Scaldwell@chicagolandchamber.org</t>
  </si>
  <si>
    <t>edgarj@chinesemutualaid.org</t>
  </si>
  <si>
    <t>sbdc@dacc.edu</t>
  </si>
  <si>
    <t xml:space="preserve">mbienvenue@clcillinois.edu </t>
  </si>
  <si>
    <t>stroyer@elgin.edu</t>
  </si>
  <si>
    <t>kathryn@farsouthcdc.org</t>
  </si>
  <si>
    <t>a.fogaty@greatersouthwest.org</t>
  </si>
  <si>
    <t>tcassell@harpercollege.edu</t>
  </si>
  <si>
    <t>kbussone@iwu.edu</t>
  </si>
  <si>
    <t>enrique@industrialcouncil.com</t>
  </si>
  <si>
    <t>mwilczyn@jjc.edu</t>
  </si>
  <si>
    <t>mbrown@livingwd.org</t>
  </si>
  <si>
    <t>mpiekos@mchenry.edu</t>
  </si>
  <si>
    <t>sbdc@rpba.org</t>
  </si>
  <si>
    <t>kim.s.ewoldsen@svcc.edu</t>
  </si>
  <si>
    <t>lori.cox@sic.edu</t>
  </si>
  <si>
    <t>info@southshorechamber.org</t>
  </si>
  <si>
    <t>vicki.brown@southlandsbdc.com</t>
  </si>
  <si>
    <t>sbdc@siu.edu</t>
  </si>
  <si>
    <t>gdimagg@siue.edu</t>
  </si>
  <si>
    <t>alambert@alliancesbdc.org</t>
  </si>
  <si>
    <t>rcharles@westsideforward.org</t>
  </si>
  <si>
    <t>sb-center@wiu.edu</t>
  </si>
  <si>
    <t>ae-friederichs@wiu.edu</t>
  </si>
  <si>
    <t>mmitchell@wbdc.org</t>
  </si>
  <si>
    <t>fcortez@wbdc.org</t>
  </si>
  <si>
    <t>cheryl.hudson-jackson@ywcachicago.org</t>
  </si>
  <si>
    <t xml:space="preserve">SBDC at Bradley University </t>
  </si>
  <si>
    <t>SBDC at Central Illinois</t>
  </si>
  <si>
    <t xml:space="preserve">SBDC at Champaign County EDC </t>
  </si>
  <si>
    <t xml:space="preserve">SBDC at Chicagoland Chamber </t>
  </si>
  <si>
    <t xml:space="preserve">SBDC at Chinese Mutual Aid Association </t>
  </si>
  <si>
    <t>SBDC at Danville Area Community College</t>
  </si>
  <si>
    <t>SBDC at Economic Strategies Development Corporation (ESDC)</t>
  </si>
  <si>
    <t>SBDC at Far South CDC</t>
  </si>
  <si>
    <t>SBDC at Greater Southwest Development Corp.(GSDC)</t>
  </si>
  <si>
    <t>SBDC at GSDC - 36 Squared</t>
  </si>
  <si>
    <t>SBDC at Harper College</t>
  </si>
  <si>
    <t>SBDC at Illinois Hispanic Chamber of Commerce (IHCC)</t>
  </si>
  <si>
    <t>SBDC at Industrial Council of NW Chicago (ICNC)</t>
  </si>
  <si>
    <t>SBDC at Joliet Junior College</t>
  </si>
  <si>
    <t>SBDC at Joseph Business School</t>
  </si>
  <si>
    <t>SBDC at McHenry County College</t>
  </si>
  <si>
    <t>SBDC at Puerto Rican Cultural Center Humboldt Park</t>
  </si>
  <si>
    <t>SBDC at Shawnee Community College</t>
  </si>
  <si>
    <t>SBDC at Southeastern Illinois College</t>
  </si>
  <si>
    <t>SBDC at South Shore Chamber of Commerce</t>
  </si>
  <si>
    <t>SBDC at South Suburban Economic Growth Initiative (SSEGI)</t>
  </si>
  <si>
    <t xml:space="preserve">SBDC at SIU-Carbondale </t>
  </si>
  <si>
    <t xml:space="preserve">SBDC at SIU-Edwardsville </t>
  </si>
  <si>
    <t xml:space="preserve">SBDC at SIU-E East St. Louis Satellite </t>
  </si>
  <si>
    <t>SBDC at Starved Rock Country Alliance</t>
  </si>
  <si>
    <t>SBDC at West Side Forward</t>
  </si>
  <si>
    <t>SBDC at WIU-Macomb</t>
  </si>
  <si>
    <t xml:space="preserve">SBDC at WBDC South Suburbs    </t>
  </si>
  <si>
    <t xml:space="preserve">SBDC at WBDC Little Village Chamber of Commerce    </t>
  </si>
  <si>
    <t>SBDC at YWCA Metro Chicago</t>
  </si>
  <si>
    <t>English, Spanish</t>
  </si>
  <si>
    <t>Batavia MainStreet</t>
  </si>
  <si>
    <t>Spanish, English</t>
  </si>
  <si>
    <t>All</t>
  </si>
  <si>
    <t>Dixon Chamber &amp; Main Street</t>
  </si>
  <si>
    <t>Rural</t>
  </si>
  <si>
    <t>English, Spanish, Vietnamese</t>
  </si>
  <si>
    <t>African-American/Black</t>
  </si>
  <si>
    <t>American Indian (Native American) or Alaska Native</t>
  </si>
  <si>
    <t>Asian</t>
  </si>
  <si>
    <t>LatinX/Hispanic</t>
  </si>
  <si>
    <t>Women</t>
  </si>
  <si>
    <t>Veterans</t>
  </si>
  <si>
    <t>Immigrants</t>
  </si>
  <si>
    <t>Amish</t>
  </si>
  <si>
    <t>Find Language in Languages Spoken</t>
  </si>
  <si>
    <t>Find Community in Special Communities Served</t>
  </si>
  <si>
    <t>Find County in Counties Served</t>
  </si>
  <si>
    <t>Center Name w/ Hyperlink</t>
  </si>
  <si>
    <t>Row</t>
  </si>
  <si>
    <t>Meets All Search Criteria</t>
  </si>
  <si>
    <t>Match Rows</t>
  </si>
  <si>
    <t>Row to Select</t>
  </si>
  <si>
    <t>Rows to Select (consolidated)</t>
  </si>
  <si>
    <t>Consolidated Rows to Show</t>
  </si>
  <si>
    <t>Center/Organization</t>
  </si>
  <si>
    <t>Select the best contact to reach out to below.</t>
  </si>
  <si>
    <t>Target Communities Served</t>
  </si>
  <si>
    <t>Chinese Dialects</t>
  </si>
  <si>
    <t>Hardin, Wabash</t>
  </si>
  <si>
    <t>All, African-American/Black, Women, Immigrants, Rural</t>
  </si>
  <si>
    <t>All, LatinX/Hispanic, Women, Veterans, Rural</t>
  </si>
  <si>
    <t>All, African-American/Black, Women</t>
  </si>
  <si>
    <t>All, LatinX/Hispanic, Immigrants</t>
  </si>
  <si>
    <t>All, Women, Veterans, Immigrants</t>
  </si>
  <si>
    <t>All, Rural</t>
  </si>
  <si>
    <t>All, African-American/Black, Women, Veterans</t>
  </si>
  <si>
    <t>All, LatinX/Hispanic, Women, Immigrants</t>
  </si>
  <si>
    <t>All, Women, African-American/Black</t>
  </si>
  <si>
    <t>All, LatinX/Hispanic, African-American/Black, Women, Rural</t>
  </si>
  <si>
    <t>All, LatinX/Hispanic, African-American/Black, Women, Veterans, Persons with Disabilities, Immigrants, Rural</t>
  </si>
  <si>
    <t>All, LatinX/Hispanic, Women, Veterans, Persons with Disabilities, Immigrants, Rural</t>
  </si>
  <si>
    <t>All, Women, Veterans, Persons with Disabilities, Immigrants, Rural</t>
  </si>
  <si>
    <t>All, African-American/Black, Women, Immigrants</t>
  </si>
  <si>
    <t>All, Women, Rural</t>
  </si>
  <si>
    <t>All, Women, Immigrants</t>
  </si>
  <si>
    <t>All, Women, Veterans, Rural</t>
  </si>
  <si>
    <t>All, Women, Veterans, Persons with Disabilities, Rural</t>
  </si>
  <si>
    <t>All, African-American/Black, Women, Veterans, Persons with Disabilities, Rural</t>
  </si>
  <si>
    <t>All, LatinX/Hispanic, African-American/Black</t>
  </si>
  <si>
    <t>All, African-American/Black</t>
  </si>
  <si>
    <t>All, African-American/Black, Women, Veterans, Persons with Disabilities, Immigrants, Rural</t>
  </si>
  <si>
    <t>All, LatinX/Hispanic</t>
  </si>
  <si>
    <t>All, LatinX/Hispanic, Women</t>
  </si>
  <si>
    <t>All, LatinX/Hispanic, Immigrants, Rural</t>
  </si>
  <si>
    <t>All, Veterans, Rural</t>
  </si>
  <si>
    <t>All, LatinX/Hispanic, Veterans, Rural</t>
  </si>
  <si>
    <t>All, LatinX/Hispanic, Women, Immigrants, Rural</t>
  </si>
  <si>
    <t>All, Women</t>
  </si>
  <si>
    <t>All, LatinX/Hispanic, African-American/Black, Women, Veterans, Rural</t>
  </si>
  <si>
    <t>All, LatinX/Hispanic, Immigrant</t>
  </si>
  <si>
    <t>All, African-American/Black, Women, Veterans, Immigrants</t>
  </si>
  <si>
    <t>All, Asian</t>
  </si>
  <si>
    <t>All, Women, Veterans, Persons with Disabilities, Immigrants</t>
  </si>
  <si>
    <t>All, LatinX/Hispanic, African-American/Black, Asian, Women, Veterans, Persons with Disabilities, Immigrants</t>
  </si>
  <si>
    <t>All, LatinX/Hispanic, Women, Veterans, Persons with Disabilities</t>
  </si>
  <si>
    <t>All, LatinX/Hispanic, Women, Veterans, Immigrants, Rural</t>
  </si>
  <si>
    <t>All, LatinX/Hispanic, African-American/Black, Women, Veterans, Persons with Disabilities, Immigrants</t>
  </si>
  <si>
    <t>All, LatinX/Hispanic, African-American/Black, Women</t>
  </si>
  <si>
    <t>All, LatinX/Hispanic, Women, Veterans, Immigrants, Rural, Amish</t>
  </si>
  <si>
    <t>All, American Indian (Native American) or Alaska Native</t>
  </si>
  <si>
    <t>English, Spanish, Chinese Dialects, Hindi</t>
  </si>
  <si>
    <t>English, French, Spanish</t>
  </si>
  <si>
    <t>English, French, Spanish, Sign Language</t>
  </si>
  <si>
    <t>English, Spanish, French, Mandarin, Chinese Dialects, Arabic, Q’anjob’al</t>
  </si>
  <si>
    <t>Arabic</t>
  </si>
  <si>
    <t>Q’anjob’al</t>
  </si>
  <si>
    <t>Team OMEE</t>
  </si>
  <si>
    <t>All, African-American/Black, LatinX/Hispanic, Women</t>
  </si>
  <si>
    <t>IL DCEO Regional Economic Development - Central Region</t>
  </si>
  <si>
    <t>IL DCEO Regional Economic Development - East Central Region</t>
  </si>
  <si>
    <t>IL DCEO Regional Economic Development - North Central Region</t>
  </si>
  <si>
    <t>IL DCEO Regional Economic Development - Northeast Region</t>
  </si>
  <si>
    <t>IL DCEO Regional Economic Development - Northwest Region</t>
  </si>
  <si>
    <t>IL DCEO Regional Economic Development - Southeast Region</t>
  </si>
  <si>
    <t>IL DCEO Regional Economic Development - Southern Region</t>
  </si>
  <si>
    <t>IL DCEO Regional Economic Development - Southwest Region</t>
  </si>
  <si>
    <t>IL DCEO Regional Economic Development - West Central Region</t>
  </si>
  <si>
    <t>Diana Alfaro</t>
  </si>
  <si>
    <t>Matt Simpson</t>
  </si>
  <si>
    <t>diana.alfaro@illinois.gov</t>
  </si>
  <si>
    <t>matthew.simpson@illinois.gov</t>
  </si>
  <si>
    <t>312-919-3620</t>
  </si>
  <si>
    <t>312-520-0434</t>
  </si>
  <si>
    <t>Alyson Grady</t>
  </si>
  <si>
    <t>Austin Grammer</t>
  </si>
  <si>
    <t>Joe McKeown</t>
  </si>
  <si>
    <t>Manny Lopez</t>
  </si>
  <si>
    <t>Cook, Kankakee, Will</t>
  </si>
  <si>
    <t>Cook, Dekalb, DuPage, Grundy, Kane, Kankakee, Kendall, Will</t>
  </si>
  <si>
    <t>Adrian Madunic</t>
  </si>
  <si>
    <t>Kala Lambert</t>
  </si>
  <si>
    <t>Kim Watson</t>
  </si>
  <si>
    <t>Tracey Glenn</t>
  </si>
  <si>
    <t>Sal Garza</t>
  </si>
  <si>
    <t>Jacqui Bevelheimer</t>
  </si>
  <si>
    <t>217-221-2521</t>
  </si>
  <si>
    <t>309-343-1243</t>
  </si>
  <si>
    <t>217-622-3242</t>
  </si>
  <si>
    <t>618-889-6731</t>
  </si>
  <si>
    <t>217-836-8376</t>
  </si>
  <si>
    <t>217-299-5532</t>
  </si>
  <si>
    <t>773-502-7506</t>
  </si>
  <si>
    <t>312-814-1457</t>
  </si>
  <si>
    <t>217-836-8353</t>
  </si>
  <si>
    <t>217-836-4513</t>
  </si>
  <si>
    <t>adrian.madunic@illinois.gov</t>
  </si>
  <si>
    <t>kala.lambert@illinois.gov</t>
  </si>
  <si>
    <t>kim.watson@illinois.gov</t>
  </si>
  <si>
    <t>tracey.glenn@illinois.gov</t>
  </si>
  <si>
    <t>jacqui.bevelheimer@illinois.gov</t>
  </si>
  <si>
    <t>salvador.garza@illinois.gov</t>
  </si>
  <si>
    <t>manuel.lopez@illinois.gov</t>
  </si>
  <si>
    <t>joseph.mckeown@illinois.gov</t>
  </si>
  <si>
    <t>austin.grammer@illinois.gov</t>
  </si>
  <si>
    <t>alyson.grady2@illinois.gov</t>
  </si>
  <si>
    <t>Sangamon, Logan, Macon, Shelby, Christian, Menard, Cass, Morgan, Scott, Greene, Macoupin, Montgomery</t>
  </si>
  <si>
    <t>Iroquois, Ford, Vermillion, Champaign, Platt, Douglas</t>
  </si>
  <si>
    <t>Peoria, Marshall, Stark, Woodford, Livingston, McLean, Tazewell, Fulton, Mason, DeWitt</t>
  </si>
  <si>
    <t>Edgar, Coles, Moultrie, Cumberland, Clark, Crawford, Jasper, Effingham, Fayette, Marion, Clay, Richland, Lawrence</t>
  </si>
  <si>
    <t>Wabash, Edwards, Wayne, Hamilton, White, Jefferson, Perry, Franklin, Jackson, Williamson, Saline, Gallatin, Hardin, Pope, Johnson, Union, Pulaski, Massac, Alexander</t>
  </si>
  <si>
    <t>Calhoun, Jersey, Bond, Madison, Clinton, St. Clair, Monroe, Randolph, Washington</t>
  </si>
  <si>
    <t>https://www2.illinois.gov/dceo/SmallBizAssistance/RegionSpecificAssistance/Pages/default.aspx</t>
  </si>
  <si>
    <t>https://www2.illinois.gov/dceo/OMEE/Pages/default.aspx</t>
  </si>
  <si>
    <t>DeKalb, DuPage, Kane, Kendall, LaSalle, Will</t>
  </si>
  <si>
    <t>Search by any of the following criteria:</t>
  </si>
  <si>
    <t>Peoria, Tazewell, Woodford, Mason, Stark, Fulton, Marshall</t>
  </si>
  <si>
    <t>Sangamon, Menard, Logan, Christian, Montgomery, Macoupin, Morgan, Cass, Greene, Scott</t>
  </si>
  <si>
    <t>Champaign, Clay, Coles, Cumberland, DeWitt, Douglas, Edgar, Effingham, Fayette, Ford, Iroquois, Jasper, Lawrence, Macon, Moultrie, Piatt, Richland, Shelby</t>
  </si>
  <si>
    <t>DuPage, Will, Kane</t>
  </si>
  <si>
    <t>Lake, Cook, McHenry</t>
  </si>
  <si>
    <t>Ford, Champaign, Vermilion, Iroquois, Edgar, Paris</t>
  </si>
  <si>
    <t>Cook, Kane, McHenry</t>
  </si>
  <si>
    <t>Will, Grundy, Livingston, Kendall, LaSalle, Kankakee, Cook</t>
  </si>
  <si>
    <t>McHenry, Kane, Lake, Boone</t>
  </si>
  <si>
    <t>Winnebago, Boone, Stephenson, Ogle, Jo Daviess</t>
  </si>
  <si>
    <t>Whiteside, Lee, Carroll, Ogle, Bureau, Henry, Stephenson</t>
  </si>
  <si>
    <t>Marion, Madison, St. Clair, Monroe, Bond, Clinton, Jersey, Calhoun, Randolph, Washington</t>
  </si>
  <si>
    <t>LaSalle, Bureau, Livingston, Putnam</t>
  </si>
  <si>
    <t>Henderson, Warren, Knox, Hancock, McDonough, Fulton, Adams, Schuyler, Mason, Brown, Cass, Pike</t>
  </si>
  <si>
    <t>Jo Daviess, Carroll, Whiteside, Henry, Rock Island, Mercer</t>
  </si>
  <si>
    <t>Cook, Will, Lake, Kane, McHenry</t>
  </si>
  <si>
    <t>Jo Daviess, Carroll, Whiteside, Lee, LaSalle, Bureau, Henry, Rock Island, Mercer, Putnam</t>
  </si>
  <si>
    <t>700 Broadway Avenue
Suite #8
Mattoon, IL 61938</t>
  </si>
  <si>
    <t>220 E. 51st Street
Chicago, IL 60615</t>
  </si>
  <si>
    <t>135 N Kedzie
Chicago, IL 60612</t>
  </si>
  <si>
    <t>111 E. 4th Street
Suite 315
Alton, IL 62002</t>
  </si>
  <si>
    <t>54 W Downer Pl #103
Aurora, IL 60506</t>
  </si>
  <si>
    <t>5820 W Chicago Ave
Chicago, IL 60651</t>
  </si>
  <si>
    <t>645 South Central Ave
Chicago, IL 60644</t>
  </si>
  <si>
    <t>1823 W 47th Street
Chicago, IL 60609</t>
  </si>
  <si>
    <t>101 West Third Street
Beardstown, IL 62618</t>
  </si>
  <si>
    <t>3322 S Oak Park Ave 2nd floor
Berwyn, IL 60402</t>
  </si>
  <si>
    <t>2139 SW Adams Street
Peoria, IL 61602</t>
  </si>
  <si>
    <t>309 1st Ave
Rock Falls, IL 61071</t>
  </si>
  <si>
    <t>1501 W Bradley Ave
Peoria, IL 61625</t>
  </si>
  <si>
    <t>1000 E. 111th Street
Chicago, IL 60628</t>
  </si>
  <si>
    <t>121 S Illinois Avenue
Carbondale, IL 62901</t>
  </si>
  <si>
    <t>1955 N St. Louis Ave
Chicago, IL 60647</t>
  </si>
  <si>
    <t>20650 S Cicero Ave
Suite 1186
Matteson, IL 60443</t>
  </si>
  <si>
    <t>408 Taylor Thomas Lane
Champaign, IL 61820</t>
  </si>
  <si>
    <t>303 W. Kirby Avenue
Champaign, IL 61820</t>
  </si>
  <si>
    <t>1817 S. Neil Street
Suite 100
Champaign, IL 61820</t>
  </si>
  <si>
    <t>216 W. Jackson Blvd. 
Suite 600
Chicago, IL 60606</t>
  </si>
  <si>
    <t>P.O. Box 946
Frankfort, IL 60423</t>
  </si>
  <si>
    <t>109 NE 2nd Street
Fairfield, IL 62837</t>
  </si>
  <si>
    <t>800 East Monroe
Springfield, IL 62701</t>
  </si>
  <si>
    <t>400 Airport Road
Mattoon, IL 61938</t>
  </si>
  <si>
    <t>336 Forest Boulevard
Park Forest, IL 60466</t>
  </si>
  <si>
    <t>208 South Franklin
Robinson, IL 62454</t>
  </si>
  <si>
    <t>25 W. Crystal Lake Ave.
Crystal Lake, IL 60014</t>
  </si>
  <si>
    <t>115 W. Howard St.
Pontiac, IL 61764</t>
  </si>
  <si>
    <t>201 Clock Tower Drive
East Peoria, IL 61611</t>
  </si>
  <si>
    <t>200 East Court Street
Suite 507
Kankakee, IL 60901</t>
  </si>
  <si>
    <t>101 S. Main Street
Suite 600
Decatur, IL 62523</t>
  </si>
  <si>
    <t>903 N Keller Drive
Effingham, IL 62401</t>
  </si>
  <si>
    <t>532 West 95th Street
Chicago, IL 60628</t>
  </si>
  <si>
    <t>837 W 115th St
Chicago, IL 60643</t>
  </si>
  <si>
    <t>640 E 79th St
Chicago, IL 60619</t>
  </si>
  <si>
    <t>815 W 63rd Street
Chicago, IL 60621</t>
  </si>
  <si>
    <t>110 West Main St
Freeport, IL 61032</t>
  </si>
  <si>
    <t>2600 N Knoxville Ave.
Peoria, IL 61604</t>
  </si>
  <si>
    <t>1000 E. 111th St.
Suite 650
Chicago, IL 60628</t>
  </si>
  <si>
    <t>13 N Genesee St
Waukegan, IL 60085</t>
  </si>
  <si>
    <t>2229 S. Halsted Street
Chicago, IL 60608</t>
  </si>
  <si>
    <t>222 Merchandise Mart Plaza Suite 1212 
C/O 1871
Chicago, IL 60654</t>
  </si>
  <si>
    <t>333 Commerce Drive 
Suite 800
Crystal Lake, IL 60014</t>
  </si>
  <si>
    <t>33 W Monroe
Suite 250
Chicago, IL 60603</t>
  </si>
  <si>
    <t>1200 Ring Rd. 
Suite 2374
Calumet City, IL 60409</t>
  </si>
  <si>
    <t>43 W Galena Boulevard
Aurora, IL 60506</t>
  </si>
  <si>
    <t>155 West Morton
Jacksonville, IL 62650</t>
  </si>
  <si>
    <t>310 East State Street
Jacksonville, IL 62650</t>
  </si>
  <si>
    <t>222 W State Street
Jacksonville, IL 62651</t>
  </si>
  <si>
    <t>620 East State Street
Jacksonville, IL 62650</t>
  </si>
  <si>
    <t>1301 So 48th Street
Quincy, IL 62305</t>
  </si>
  <si>
    <t>203 N Ottawa St #100
Joliet, IL 60432</t>
  </si>
  <si>
    <t>1 Burwell Drive
PO Box 235
Lincoln, IL 62656</t>
  </si>
  <si>
    <t>3610 W 26th St
Chicago, IL 60623</t>
  </si>
  <si>
    <t>2808 N Milwaukee Ave
Chicago, IL 60618</t>
  </si>
  <si>
    <t>1406 East Carroll Street
Macomb, IL 61455</t>
  </si>
  <si>
    <t>34 N. Dixie Highway
Momence, IL 60954</t>
  </si>
  <si>
    <t>15 East 3rd Street
Sterling, IL 61081</t>
  </si>
  <si>
    <t>158 E. Cook Avenue
Libertyville, IL 60048</t>
  </si>
  <si>
    <t>3000 W Deyoung Street 800-B
Marion, IL 62959</t>
  </si>
  <si>
    <t>708 Archer Ave
Marshall, IL 62441</t>
  </si>
  <si>
    <t>1708 Main Street
Melrose Park, IL 60160</t>
  </si>
  <si>
    <t>421 12th St.
Moline, IL 61265</t>
  </si>
  <si>
    <t>305 NW 7th St.
PO Box 73
Aledo, IL 61231</t>
  </si>
  <si>
    <t>3 W Old State Capitol Plaza
Suite 15
Springfield, IL 62701</t>
  </si>
  <si>
    <t>1301 West Washington Street
Bloomington, IL 61701</t>
  </si>
  <si>
    <t>200 E. Railroad Street
Monticello, IL 61856</t>
  </si>
  <si>
    <t>200 E Railroad St.
Monticello, IL 61856</t>
  </si>
  <si>
    <t>100 N Riverside Plaza #1670
Chicago, IL 60606</t>
  </si>
  <si>
    <t>1001 S. Wright Street
Champaign, IL 61820</t>
  </si>
  <si>
    <t>2653 W Ogden Ave
Chicago, IL 60608</t>
  </si>
  <si>
    <t>8500 E State St.
Rockford, IL 61108</t>
  </si>
  <si>
    <t>5233 W Diversey Ave
Chicago, IL 60639</t>
  </si>
  <si>
    <t>Post Office Box 215
Paris, IL 61944</t>
  </si>
  <si>
    <t>402 Court Street
Pekin, IL 61554</t>
  </si>
  <si>
    <t>403 NE Jefferson Ave.
Peoria, IL 61603</t>
  </si>
  <si>
    <t>2139 SW Adams St.
PO Box 172
Peoria, IL 61650</t>
  </si>
  <si>
    <t>2546 W Division St
Chicago, IL 60622</t>
  </si>
  <si>
    <t>1685 N. Farnsworth Avenue
Aurora, IL 60505</t>
  </si>
  <si>
    <t>15910 Cottage Grove
South Holland, IL 60473</t>
  </si>
  <si>
    <t>1415 W Morse Ave
Chicago, IL 60626</t>
  </si>
  <si>
    <t>8364 Shawnee College Road
Ullin, IL 62992</t>
  </si>
  <si>
    <t>121 11th Street
Silvis, IL 61282</t>
  </si>
  <si>
    <t>1740 Innovation Drive
Suite 103
Carbondale, IL 62903</t>
  </si>
  <si>
    <t>4041 N. Milwaukee Avenue
Chicago, IL 60641</t>
  </si>
  <si>
    <t>1401 S 5th St
Springfield, IL 62702</t>
  </si>
  <si>
    <t>10241 S. Commercial Ave.
Chicago, IL 60617</t>
  </si>
  <si>
    <t>924 E. 162nd Street
South Holland, IL 60473</t>
  </si>
  <si>
    <t>1750 E. 71st Street
Chicago, IL 60649</t>
  </si>
  <si>
    <t>3575 College Road
Suite G126
Harrisburg, IL 62946</t>
  </si>
  <si>
    <t>5 Justice Drive
Ullin, IL 62992</t>
  </si>
  <si>
    <t>30 W Monroe Street
Suite 510
Chicago, IL 60429</t>
  </si>
  <si>
    <t>2 N. Main St.
Canton, IL 61520</t>
  </si>
  <si>
    <t>1011 S 2nd St
Springfield, IL 62704</t>
  </si>
  <si>
    <t>100 North 11th Street
Springfield, IL 62703</t>
  </si>
  <si>
    <t>101 E Jefferson St
Sullivan, IL 61951</t>
  </si>
  <si>
    <t>4510 S. Michigan Avenue
Chicago, IL 60653</t>
  </si>
  <si>
    <t>4601 State Street #150
East St. Louis, IL 62205</t>
  </si>
  <si>
    <t>875 N. Michigan Ave
Suite 3100
Chicago, IL 60611</t>
  </si>
  <si>
    <t>128 N 5th St.
Quincy, IL 62301</t>
  </si>
  <si>
    <t>501 E Capital Ave.
Suite A
Springfield, IL 62701</t>
  </si>
  <si>
    <t>7600 W. Roosevelt Road
Forest Park, IL 60130</t>
  </si>
  <si>
    <t>200 E. Main St
Suite 200
Galesburg, IL 61401</t>
  </si>
  <si>
    <t>4444 S Pulaski Rd
Chicago, IL 60632</t>
  </si>
  <si>
    <t>607 West State Street B
Rockford, IL 61102</t>
  </si>
  <si>
    <t>214 N. Main Street
Tuscola, IL 61953</t>
  </si>
  <si>
    <t>1301 E Washington St
Pittsfield, IL 62363</t>
  </si>
  <si>
    <t>107 N. 3rd St.
Quincy, IL 62301</t>
  </si>
  <si>
    <t>15 S. Old State Capitol Plaza 
2nd Floor
Springfield, IL 62701</t>
  </si>
  <si>
    <t>15 N. Walnut Street
Danville, IL 61832</t>
  </si>
  <si>
    <t>105 S. Spruce St. 
PO Box 262
Washington, IL 61571</t>
  </si>
  <si>
    <t>18 S. River St.
Aurora, IL 60506</t>
  </si>
  <si>
    <t>214 Washington St.
Waukegan, IL 60085</t>
  </si>
  <si>
    <t>8 S Michigan Ave # 400
Chicago, IL 60603</t>
  </si>
  <si>
    <t>3620 W. Chicago Ave
Chicago, IL 60651</t>
  </si>
  <si>
    <t>49 N. Prairie Street
Suite B
Galesburg, IL 61401</t>
  </si>
  <si>
    <t>1501 W Bradley Ave
Bus &amp; Engineering Complex
Peoria, IL 61625</t>
  </si>
  <si>
    <t>5055 S Prairie Ave
Chicago, IL 60615</t>
  </si>
  <si>
    <t>2401 W White Oaks Dr
Springfield, IL 62704</t>
  </si>
  <si>
    <t>1817 S Neil St
Ste 100
Champaign, IL 61820</t>
  </si>
  <si>
    <t>410 N Michigan Ave
Ste 900
Chicago, IL 60611</t>
  </si>
  <si>
    <t>1016 W Argyle St
#3715
Chicago, IL 60640</t>
  </si>
  <si>
    <t>535 Duane St
Glen Ellyn, IL 60137</t>
  </si>
  <si>
    <t>19351 W Washington St
Grayslake, IL 60030</t>
  </si>
  <si>
    <t>2000 E Main St
Danville, IL 61832</t>
  </si>
  <si>
    <t>1843 S Carpenter St
Chicago, IL 60608</t>
  </si>
  <si>
    <t>1700 Spartan Dr
Building E, Rm E105.03
Elgin, IL 60123</t>
  </si>
  <si>
    <t>815 W 63rd St
4th Fl
Chicago, IL 60621</t>
  </si>
  <si>
    <t>2601 W 63rd St
Chicago, IL 60629</t>
  </si>
  <si>
    <t>3636 S Iron St
Chicago, IL  60609</t>
  </si>
  <si>
    <t>650 E Higgins Rd
Ste 18N
Schaumburg, IL 60173</t>
  </si>
  <si>
    <t>222 Merchandise Mart
Ste 1212
Chicago, IL 60654</t>
  </si>
  <si>
    <t>1402 Park St/ State Farm Hall 354
PO Box 2900
Bloomington, IL 61702</t>
  </si>
  <si>
    <t>320 N Damen Ave
Ste 100
Chicago, IL 60612</t>
  </si>
  <si>
    <t>1215 Houbolt Rd
Joliet, IL 60431</t>
  </si>
  <si>
    <t>7600 W Roosevelt
Forest Park, IL 60130</t>
  </si>
  <si>
    <t>4100 W Shamrock Ln
McHenry, IL 60050</t>
  </si>
  <si>
    <t>2606 W Division St
Chicago, IL 60622</t>
  </si>
  <si>
    <t>8500 E State St
Rockford, IL 61108</t>
  </si>
  <si>
    <t>1448 W Morse Ave
Chicago, IL 60626</t>
  </si>
  <si>
    <t>173 IL Rte 2
Dixon, IL 61021</t>
  </si>
  <si>
    <t>8364 Shawnee College Rd
Ullin, IL 62992</t>
  </si>
  <si>
    <t>1740 Innovation Dr
Carbondale, IL 62903</t>
  </si>
  <si>
    <t>601 James R Thompson Blvd
Building D, Rm 1017
East St. Louis, IL 62201</t>
  </si>
  <si>
    <t>1750 E 71st
Chicago, IL 60649</t>
  </si>
  <si>
    <t>1920 W 174th St
East Hazel Crest, IL 60429</t>
  </si>
  <si>
    <t>3575 College Rd
Harrisburg, IL 62946</t>
  </si>
  <si>
    <t>401 W Bridge St
Streator, IL 61364</t>
  </si>
  <si>
    <t>18 S. River St
Rm 268
Aurora, IL 60506</t>
  </si>
  <si>
    <t>8 S Michigan Ave
Ste 400
Chicago, IL 60603</t>
  </si>
  <si>
    <t>4137 Sauk Trail
Richton Park, IL 60471</t>
  </si>
  <si>
    <t>Campus Box 1107
Alumni Hall 2126
Edwardsville, IL 62026</t>
  </si>
  <si>
    <t>1140 N Lamon
Chicago, IL 60651</t>
  </si>
  <si>
    <t>3300 River Dr
Riverfront Hall, Rm 127
Moline, IL 61265</t>
  </si>
  <si>
    <t>1 University Cir
305 Seal Hall
Macomb, IL 61455</t>
  </si>
  <si>
    <t>6600 S Cottage Grove
Chicago, IL 60637</t>
  </si>
  <si>
    <t>Knox, Warren, Henderson, McDonough, Hancock, Schuyler, Adams, Brown, Pike</t>
  </si>
  <si>
    <t>IL DCEO Office of Minority Economic Empowerment - African-American/Black Community Outreach</t>
  </si>
  <si>
    <t>IL DCEO Office of Minority Economic Empowerment - LatinX/Hispanic Community Outreach</t>
  </si>
  <si>
    <t>Illinois Public Health Association</t>
  </si>
  <si>
    <t>National Main Street Center Inc</t>
  </si>
  <si>
    <t>Mexican American Chamber of Commerce</t>
  </si>
  <si>
    <t>Women's Business Development Center</t>
  </si>
  <si>
    <t>County of Cook</t>
  </si>
  <si>
    <t>Local Initiatives Support Corporation</t>
  </si>
  <si>
    <t>Economic Development Council for the Peoria Area</t>
  </si>
  <si>
    <t>Greater Egypt Regional Planning and Development Commission</t>
  </si>
  <si>
    <t>American Business Immigration Coalition</t>
  </si>
  <si>
    <t>Greater Auburn-Gresham Development Corporation</t>
  </si>
  <si>
    <t>Board of Trustees Western Illinois University</t>
  </si>
  <si>
    <t>Chicago-- North Side</t>
  </si>
  <si>
    <t>Chicago-- Northwest Side</t>
  </si>
  <si>
    <t>Chicago-- South Side</t>
  </si>
  <si>
    <t>Chicago-- Southwest Side</t>
  </si>
  <si>
    <t>Chicago-- West Side</t>
  </si>
  <si>
    <t>Shawnee Community College (SCC)</t>
  </si>
  <si>
    <t>Punjabi</t>
  </si>
  <si>
    <t>Cantonese</t>
  </si>
  <si>
    <t>Khmer</t>
  </si>
  <si>
    <t>Thai</t>
  </si>
  <si>
    <t>Lao</t>
  </si>
  <si>
    <t>Gujarati</t>
  </si>
  <si>
    <t>Urdu</t>
  </si>
  <si>
    <t>English, Spanish, French, Italian, Portuguese, Mandarin, Chinese Dialects</t>
  </si>
  <si>
    <t>English, Mandarin</t>
  </si>
  <si>
    <t>English, Mandarin, Cantonese, Korean, Tagalog, Vietnamese, Khmer, Thai, Lao, Gujarati, Punjabi, Urdu, Hindi</t>
  </si>
  <si>
    <t>https://downtownbatavia.com/</t>
  </si>
  <si>
    <t xml:space="preserve">Beth Walker </t>
  </si>
  <si>
    <t>630-761-3528</t>
  </si>
  <si>
    <t>Beth@downtownbatavia.com</t>
  </si>
  <si>
    <t>5 E Wilson Street
Batavia, IL 60510</t>
  </si>
  <si>
    <t>https://www.discoverdixon.com/</t>
  </si>
  <si>
    <t xml:space="preserve">Jeremy Englund </t>
  </si>
  <si>
    <t>815-284-3361</t>
  </si>
  <si>
    <t>jeremy.englund@dixonnow.com</t>
  </si>
  <si>
    <t>87 S Hennepin Ave.
Dixon, IL 61021</t>
  </si>
  <si>
    <t>https://abic.us/</t>
  </si>
  <si>
    <t>Ken Kimber</t>
  </si>
  <si>
    <t>336-624-5017</t>
  </si>
  <si>
    <t>kkimber@americanbic.biz</t>
  </si>
  <si>
    <t>Sangamon, Macon, Cook, McLean, Winnebago, Jackson</t>
  </si>
  <si>
    <t>http://www.wiu.edu/</t>
  </si>
  <si>
    <t>Sandy Wittig</t>
  </si>
  <si>
    <t>309-298-2637</t>
  </si>
  <si>
    <t>SK-Wittig@wiu.edu</t>
  </si>
  <si>
    <t>https://www.cookcountyil.gov/</t>
  </si>
  <si>
    <t>Irene Sherr</t>
  </si>
  <si>
    <t>312-603-1023</t>
  </si>
  <si>
    <t>irene.sherr@cookcountyil.gov</t>
  </si>
  <si>
    <t>Cook</t>
  </si>
  <si>
    <t>https://greaterpeoriaedc.org/</t>
  </si>
  <si>
    <t>Christopher Setti</t>
  </si>
  <si>
    <t>309-495-5956</t>
  </si>
  <si>
    <t>csetti@greaterpeoriaedc.org</t>
  </si>
  <si>
    <t>Peoria, Tazewell, Woodford, Mason, Fulton, Logan</t>
  </si>
  <si>
    <t>http://www.groweffinghamcountyil.com/</t>
  </si>
  <si>
    <t>Coles, Crawford, Effingham, Clark, Edgar, Moultrie</t>
  </si>
  <si>
    <t>http://gagdc.org/</t>
  </si>
  <si>
    <t>Jay Readey</t>
  </si>
  <si>
    <t>213-404-2585</t>
  </si>
  <si>
    <t>jreadey@themetroalliance.com</t>
  </si>
  <si>
    <t>http://greateregypt.org/</t>
  </si>
  <si>
    <t>Cary Minnis</t>
  </si>
  <si>
    <t>618-997-9351</t>
  </si>
  <si>
    <t>caryminnis@greateregypt.org</t>
  </si>
  <si>
    <t>https://ipha.com/#gsc.tab=0</t>
  </si>
  <si>
    <t>Tom Hughes</t>
  </si>
  <si>
    <t>217-522-5687</t>
  </si>
  <si>
    <t>thughes@ipha.com</t>
  </si>
  <si>
    <t>https://www.lisc.org/central-il/</t>
  </si>
  <si>
    <t>Caroline Rendon</t>
  </si>
  <si>
    <t>312-422-9560</t>
  </si>
  <si>
    <t>ctrendon@lisc.org</t>
  </si>
  <si>
    <t>Clark, Coles, Cook, Cumberland, Douglas, Edgar, McLean, Moultrie, Peoria, Sangamon, Shelby</t>
  </si>
  <si>
    <t>https://ihccbusiness.net/</t>
  </si>
  <si>
    <t>Pedro Guerra</t>
  </si>
  <si>
    <t>pguerra@ihccbusiness.net</t>
  </si>
  <si>
    <t>English, Spanish, Mandarin</t>
  </si>
  <si>
    <t>http://www.mainstreet.org/</t>
  </si>
  <si>
    <t>Katie Eckstein</t>
  </si>
  <si>
    <t>773-469-0647</t>
  </si>
  <si>
    <t>keckstein@savingplaces.org</t>
  </si>
  <si>
    <t>Adams, DuPage, Jackson, Kane, Kankakee, Lake, Lee, Livingston, McHenry, Madison, Morgan, Piatt, Rock Island</t>
  </si>
  <si>
    <t>https://www.wbdc.org/</t>
  </si>
  <si>
    <t>Lindsay Mueller</t>
  </si>
  <si>
    <t>312-853-3477 ext. 490</t>
  </si>
  <si>
    <t>lmueller@wbdc.org</t>
  </si>
  <si>
    <t>1801 S. Ashland Ave.
Chicago, IL 60608</t>
  </si>
  <si>
    <t>1 University Circle
Macomb, IL, 61455</t>
  </si>
  <si>
    <t>69 West Washington
Suite 2900
Chicago, IL  60602</t>
  </si>
  <si>
    <t>401 NE Jefferson Ave.
Peoria, IL, 61603</t>
  </si>
  <si>
    <t>903 Keller Dr.
Effingham, IL 62401</t>
  </si>
  <si>
    <t>7901 S. Racine Ave.
Chicago, IL 60620</t>
  </si>
  <si>
    <t>3000 West DeYoung St.
Suite 800-B3
Marion, IL 62959</t>
  </si>
  <si>
    <t>500 West Monroe
Suite 1E
Springfield, IL 62704</t>
  </si>
  <si>
    <t>10 S. Riverside Plaza
Suite 1700
Chicago, IL  60606</t>
  </si>
  <si>
    <t>222 W. Merchandise Mart Plaza
Suite 122 C/O 1871
Chicago, IL  60654</t>
  </si>
  <si>
    <t>53 W. Jackson Blvd
Suite 350
Chicago, IL 60604</t>
  </si>
  <si>
    <t>8 S. Michigan Ave
Suite 400
Chicago, IL 60603</t>
  </si>
  <si>
    <t>All, African-American/Black, American Indian (Native American) or Alaska Native, Asian, LatinX/Hispanic, Immigrants</t>
  </si>
  <si>
    <t>All, African-American/Black, LatinX/Hispanic, Women, Veterans, Rural, Persons with Disabilities, Immigrants</t>
  </si>
  <si>
    <t xml:space="preserve">English, Spanish, French, Italian, Portuguese, Mandarin, Chinese Dialects, Arabic, Q’anjob’al  </t>
  </si>
  <si>
    <t>Champaign, Coles, Cumberland, DeWitt, Douglas, Edgar, Effingham, Ford, Iroquois, Macon, Moultrie, Piatt, Shelby, Vermilion</t>
  </si>
  <si>
    <t>All, LatinX/Hispanic, African-American/Black, Rural</t>
  </si>
  <si>
    <t>All, LatinX/Hispanic, African-American/Black, Women, Veterans</t>
  </si>
  <si>
    <t>All, African-American/Black, American Indian (Native American) or Alaska Native, Asian, LatinX/Hispanic, Women, Veterans</t>
  </si>
  <si>
    <t>English, Spanish, French, Chuj</t>
  </si>
  <si>
    <t>English, Spanish, Yoruba, Igbo, French, Hausa</t>
  </si>
  <si>
    <t>Wabash, Edwards, Wayne, Jefferson, Perry, Jackson, Union, Alexander, Pulaski, Massac, Pope, Hardin, Gallatin, White, Hamilton, Franklin, Williamson, Johnson, Saline, Calhoun, Jersey, Madison, St. Clair, Monroe, Randolph, Washington, Clinton, Bond</t>
  </si>
  <si>
    <t>Cook, Will, Kankakee</t>
  </si>
  <si>
    <t>Specific Area Within County</t>
  </si>
  <si>
    <t>Chuj</t>
  </si>
  <si>
    <t>Yoruba</t>
  </si>
  <si>
    <t>Igbo</t>
  </si>
  <si>
    <t>Hausa</t>
  </si>
  <si>
    <t>English, Spanish, French</t>
  </si>
  <si>
    <t>English, Vietnamese</t>
  </si>
  <si>
    <t xml:space="preserve">English, Spanish </t>
  </si>
  <si>
    <t>English, Spanish, Portuguese</t>
  </si>
  <si>
    <t>English, Spanish, Latin, Afrikaans</t>
  </si>
  <si>
    <t>English, German</t>
  </si>
  <si>
    <t>English, Tagalog</t>
  </si>
  <si>
    <t>English, Spanish, Tagalog</t>
  </si>
  <si>
    <t>English, Hindi, Panjabi</t>
  </si>
  <si>
    <t>English, Hindi, Panjabi, Gujrati, Marathi</t>
  </si>
  <si>
    <t>English, Korean</t>
  </si>
  <si>
    <t>English, Malayalam</t>
  </si>
  <si>
    <t>Bellwood</t>
  </si>
  <si>
    <t>Berkeley</t>
  </si>
  <si>
    <t>Berwyn</t>
  </si>
  <si>
    <t>Bridgeview</t>
  </si>
  <si>
    <t>Brookfield</t>
  </si>
  <si>
    <t>Burnham</t>
  </si>
  <si>
    <t>Calumet</t>
  </si>
  <si>
    <t>Calumet City</t>
  </si>
  <si>
    <t>Chicago</t>
  </si>
  <si>
    <t>Chicago-- Armour Square</t>
  </si>
  <si>
    <t>Chicago-- Ashburn</t>
  </si>
  <si>
    <t>Chicago-- Auburn Gresham</t>
  </si>
  <si>
    <t>Chicago-- Austin</t>
  </si>
  <si>
    <t>Chicago-- Avalon Park</t>
  </si>
  <si>
    <t>Chicago-- Avondale</t>
  </si>
  <si>
    <t>Chicago-- Back of the Yards / New City</t>
  </si>
  <si>
    <t>Chicago-- Belmont Cragin</t>
  </si>
  <si>
    <t>Chicago-- Bridgeport</t>
  </si>
  <si>
    <t>Chicago-- Brighton Park</t>
  </si>
  <si>
    <t>Chicago-- Broadview</t>
  </si>
  <si>
    <t>Chicago-- Calumet Heights</t>
  </si>
  <si>
    <t>Chicago-- Chatham</t>
  </si>
  <si>
    <t>Chicago-- Chicago Lawn</t>
  </si>
  <si>
    <t>Chicago-- Clearing</t>
  </si>
  <si>
    <t>Chicago-- East Garfield Park</t>
  </si>
  <si>
    <t>Chicago-- Englewood</t>
  </si>
  <si>
    <t>Chicago-- Fuller Park</t>
  </si>
  <si>
    <t>Chicago-- Gage Park</t>
  </si>
  <si>
    <t>Chicago-- Grand Boulevard</t>
  </si>
  <si>
    <t>Chicago-- Greater Grand Crossing</t>
  </si>
  <si>
    <t>Chicago-- Hegewisch</t>
  </si>
  <si>
    <t>Chicago-- Hermosa</t>
  </si>
  <si>
    <t>Chicago-- Humboldt Park</t>
  </si>
  <si>
    <t>Chicago-- Lincoln Park</t>
  </si>
  <si>
    <t>Chicago-- Little Village</t>
  </si>
  <si>
    <t>Chicago-- Logan Square</t>
  </si>
  <si>
    <t>Chicago-- McKinley Park</t>
  </si>
  <si>
    <t>Chicago-- Midway</t>
  </si>
  <si>
    <t>Chicago-- Near South Side</t>
  </si>
  <si>
    <t>Chicago-- Near West Side</t>
  </si>
  <si>
    <t>Chicago-- North Center</t>
  </si>
  <si>
    <t>Chicago-- North Lawndale</t>
  </si>
  <si>
    <t>Chicago-- Pilsen / Lower West Side</t>
  </si>
  <si>
    <t>Chicago-- Pullman</t>
  </si>
  <si>
    <t>Chicago-- Rogers Park</t>
  </si>
  <si>
    <t>Chicago-- Roseland</t>
  </si>
  <si>
    <t>Chicago-- South Deering</t>
  </si>
  <si>
    <t>Chicago-- South Lawndale</t>
  </si>
  <si>
    <t>Chicago-- South Shore</t>
  </si>
  <si>
    <t>Chicago-- Washington Heights</t>
  </si>
  <si>
    <t>Chicago-- Washington Park</t>
  </si>
  <si>
    <t>Chicago-- West Chesterfield</t>
  </si>
  <si>
    <t>Chicago-- West Elsdon</t>
  </si>
  <si>
    <t>Chicago-- West Englewood</t>
  </si>
  <si>
    <t>Chicago-- West Garfield Park</t>
  </si>
  <si>
    <t>Chicago-- West Humboldt Park</t>
  </si>
  <si>
    <t>Chicago-- West Lawn</t>
  </si>
  <si>
    <t>Chicago-- West Roseland</t>
  </si>
  <si>
    <t>Chicago-- West Town</t>
  </si>
  <si>
    <t>Chicago-- Woodlawn</t>
  </si>
  <si>
    <t>Cicero</t>
  </si>
  <si>
    <t>Dolton</t>
  </si>
  <si>
    <t>East Side</t>
  </si>
  <si>
    <t>Elmwood Park</t>
  </si>
  <si>
    <t>Forest Park</t>
  </si>
  <si>
    <t>Forest View</t>
  </si>
  <si>
    <t>Franklin Park</t>
  </si>
  <si>
    <t>Hillside</t>
  </si>
  <si>
    <t>Hodgkins</t>
  </si>
  <si>
    <t>La Grange</t>
  </si>
  <si>
    <t>La Grange Highlands</t>
  </si>
  <si>
    <t>La Grange Park</t>
  </si>
  <si>
    <t>Lyons</t>
  </si>
  <si>
    <t>Maywood</t>
  </si>
  <si>
    <t>Melrose Park</t>
  </si>
  <si>
    <t>North Riverside</t>
  </si>
  <si>
    <t>Oak Park</t>
  </si>
  <si>
    <t>River Forest</t>
  </si>
  <si>
    <t>River Grove</t>
  </si>
  <si>
    <t>Riverside</t>
  </si>
  <si>
    <t>South Holland</t>
  </si>
  <si>
    <t>South Suburbs</t>
  </si>
  <si>
    <t>Stickney</t>
  </si>
  <si>
    <t>Stone Park</t>
  </si>
  <si>
    <t>Westchester</t>
  </si>
  <si>
    <t>Western Springs</t>
  </si>
  <si>
    <t>Western Suburbs</t>
  </si>
  <si>
    <t>Camp Point</t>
  </si>
  <si>
    <t>Historic Downtown Quincy</t>
  </si>
  <si>
    <t>Liberty</t>
  </si>
  <si>
    <t>Mendon</t>
  </si>
  <si>
    <t>Payson</t>
  </si>
  <si>
    <t>Quincy</t>
  </si>
  <si>
    <t>Cairo</t>
  </si>
  <si>
    <t>Addison</t>
  </si>
  <si>
    <t>Elmhurst</t>
  </si>
  <si>
    <t>Hinsdale</t>
  </si>
  <si>
    <t>Aurora</t>
  </si>
  <si>
    <t>Canton</t>
  </si>
  <si>
    <t>London Mills</t>
  </si>
  <si>
    <t>Vienna</t>
  </si>
  <si>
    <t>Momence</t>
  </si>
  <si>
    <t>Joliet</t>
  </si>
  <si>
    <t>Plainfield</t>
  </si>
  <si>
    <t>Shorewood</t>
  </si>
  <si>
    <t>Abingdon</t>
  </si>
  <si>
    <t>Altona</t>
  </si>
  <si>
    <t>Galesburg</t>
  </si>
  <si>
    <t>Gilson</t>
  </si>
  <si>
    <t>Knoxville</t>
  </si>
  <si>
    <t>Maquon</t>
  </si>
  <si>
    <t>Oneida</t>
  </si>
  <si>
    <t>Rio</t>
  </si>
  <si>
    <t>St. Augustine</t>
  </si>
  <si>
    <t>Victoria</t>
  </si>
  <si>
    <t>Wataga</t>
  </si>
  <si>
    <t>Williamsfield</t>
  </si>
  <si>
    <t>Yates City</t>
  </si>
  <si>
    <t>Antioch</t>
  </si>
  <si>
    <t>Beach Park</t>
  </si>
  <si>
    <t>Deerfield</t>
  </si>
  <si>
    <t>Grayslake</t>
  </si>
  <si>
    <t>Gurnee</t>
  </si>
  <si>
    <t>Highland Park</t>
  </si>
  <si>
    <t>Lake Forest</t>
  </si>
  <si>
    <t>Libertyville</t>
  </si>
  <si>
    <t>Lindenhurst</t>
  </si>
  <si>
    <t>Mundelein</t>
  </si>
  <si>
    <t>North Chicago</t>
  </si>
  <si>
    <t>Round Lake Beach</t>
  </si>
  <si>
    <t>Vernon Hills</t>
  </si>
  <si>
    <t>Waukegan</t>
  </si>
  <si>
    <t>Zion</t>
  </si>
  <si>
    <t>Dixon</t>
  </si>
  <si>
    <t>Lincoln</t>
  </si>
  <si>
    <t>Decatur</t>
  </si>
  <si>
    <t>Edwardsville</t>
  </si>
  <si>
    <t>Metropolis</t>
  </si>
  <si>
    <t>Jacksonville</t>
  </si>
  <si>
    <t>Bolingbrook</t>
  </si>
  <si>
    <t>Channahon</t>
  </si>
  <si>
    <t>Crest Hill</t>
  </si>
  <si>
    <t>Frankfort</t>
  </si>
  <si>
    <t>Goodings Grove</t>
  </si>
  <si>
    <t>Lemont</t>
  </si>
  <si>
    <t>Mokena</t>
  </si>
  <si>
    <t>New Lenox</t>
  </si>
  <si>
    <t>Romeoville</t>
  </si>
  <si>
    <t>Downtown Business District of Sterling</t>
  </si>
  <si>
    <t>Central Business District of Pontiac</t>
  </si>
  <si>
    <t>Carmi</t>
  </si>
  <si>
    <t>Anna</t>
  </si>
  <si>
    <t>Pekin</t>
  </si>
  <si>
    <t>Morton</t>
  </si>
  <si>
    <t>Harrisburg</t>
  </si>
  <si>
    <t>Libertyville-- Downtown</t>
  </si>
  <si>
    <t>Waukegan-- Downtown</t>
  </si>
  <si>
    <t>Ball</t>
  </si>
  <si>
    <t>Chatham</t>
  </si>
  <si>
    <t>Clear Lake</t>
  </si>
  <si>
    <t>Cotton Hill</t>
  </si>
  <si>
    <t>Curran</t>
  </si>
  <si>
    <t>Fancy Creek</t>
  </si>
  <si>
    <t>Gardner</t>
  </si>
  <si>
    <t>Rochester</t>
  </si>
  <si>
    <t>Springfield</t>
  </si>
  <si>
    <t>Springfield-- Downtown</t>
  </si>
  <si>
    <t>Williams</t>
  </si>
  <si>
    <t>Woodside</t>
  </si>
  <si>
    <t>Silvis</t>
  </si>
  <si>
    <t>Griggsville</t>
  </si>
  <si>
    <t>Pittsfield</t>
  </si>
  <si>
    <t>Bement</t>
  </si>
  <si>
    <t>Monticello</t>
  </si>
  <si>
    <t>Bartonville</t>
  </si>
  <si>
    <t>Peoria Heights</t>
  </si>
  <si>
    <t>West Peoria</t>
  </si>
  <si>
    <t>Bloomington</t>
  </si>
  <si>
    <t>Bloomington Normal</t>
  </si>
  <si>
    <t>Historic Downtown District of Crystal Lake</t>
  </si>
  <si>
    <t>Bushnell</t>
  </si>
  <si>
    <t>Colchester</t>
  </si>
  <si>
    <t>Macomb</t>
  </si>
  <si>
    <t>Area in County:</t>
  </si>
  <si>
    <t>Community Expertise</t>
  </si>
  <si>
    <t xml:space="preserve">County Served: </t>
  </si>
  <si>
    <t>Cook, Will</t>
  </si>
  <si>
    <t>Adams, Alexander, Bond, Boone, Brown, Bureau, Calhoun, Carroll, Cass, Champaign, Christian, Clark, Clay, Clinton, Coles, Cook, Crawford, Cumberland, DeKalb, DeWitt, Douglas, DuPage, Edgar, Edwards, Effingham, Fayette, Ford, Franklin, Fulton, Gallatin, Greene, Grundy, Hamilton, Hancock, Hardin, Henderson, Henry, Iroquois, Jackson, Jasper, Jefferson, Jersey, Jo Daviess, Johnson, Kane, Kankakee, Kendall, Knox, Lake, LaSalle, Lawrence, Lee, Livingston, Logan, Macon, Macoupin, Madison, Marion, Marshall, Mason, Massac, McDonough, McHenry, McLean, Menard, Mercer, Monroe, Montgomery, Morgan, Moultrie, Ogle, Peoria, Perry, Piatt, Pike, Pope, Pulaski, Putnam, Randolph, Richland, Rock Island, Saline, Sangamon, Schuyler, Scott, Shelby, St. Clair, Stark, Stephenson, Tazewell, Union, Vermilion, Wabash, Warren, Washington, Wayne, White, Whiteside, Will, Williamson, Winnebago, Woodford</t>
  </si>
  <si>
    <t>Find Area within County</t>
  </si>
  <si>
    <t>Any Area in Cook County</t>
  </si>
  <si>
    <t>Any Area in Adams County</t>
  </si>
  <si>
    <t>Any Area in Alexander County</t>
  </si>
  <si>
    <t>Any Area in DuPage County</t>
  </si>
  <si>
    <t>Any Area in Fulton County</t>
  </si>
  <si>
    <t>Any Area in Johnson County</t>
  </si>
  <si>
    <t>Any Area in Kane County</t>
  </si>
  <si>
    <t>Any Area in Kankakee County</t>
  </si>
  <si>
    <t>Any Area in Kendall County</t>
  </si>
  <si>
    <t>Any Area in Knox County</t>
  </si>
  <si>
    <t>Any Area in Lake County</t>
  </si>
  <si>
    <t>Any Area in Lee County</t>
  </si>
  <si>
    <t>Any Area in Livingston County</t>
  </si>
  <si>
    <t>Any Area in Logan County</t>
  </si>
  <si>
    <t>Any Area in McDonough County</t>
  </si>
  <si>
    <t>Any Area in McHenry County</t>
  </si>
  <si>
    <t>Any Area in McLean County</t>
  </si>
  <si>
    <t>Any Area in Macon County</t>
  </si>
  <si>
    <t>Any Area in Madison County</t>
  </si>
  <si>
    <t>Any Area in Massac County</t>
  </si>
  <si>
    <t>Any Area in Morgan County</t>
  </si>
  <si>
    <t>Any Area in Peoria County</t>
  </si>
  <si>
    <t>Any Area in Piatt County</t>
  </si>
  <si>
    <t>Any Area in Pike County</t>
  </si>
  <si>
    <t>Any Area in Rock Island County</t>
  </si>
  <si>
    <t>Any Area in Saline County</t>
  </si>
  <si>
    <t>Any Area in Sangamon County</t>
  </si>
  <si>
    <t>Any Area in Tazewell County</t>
  </si>
  <si>
    <t>Any Area in Union County</t>
  </si>
  <si>
    <t>Any Area in White County</t>
  </si>
  <si>
    <t>Any Area in Whiteside County</t>
  </si>
  <si>
    <t>Any Area in Will County</t>
  </si>
  <si>
    <t>Batavia</t>
  </si>
  <si>
    <t>Any Area in Cass County</t>
  </si>
  <si>
    <t>Western Suburbs, Berwyn</t>
  </si>
  <si>
    <t>Any Area in Sangamon County, Any Area in Macon County, Any Area in Cook County, Any Area in McLean County, Any Area in Winnebago County, Any Area in Jackson County</t>
  </si>
  <si>
    <t>Any Area in Carroll County, Any Area in Jo Daviess County, Any Area in Lee County, Any Area in Ogle County, Any Area in Stephenson County, Any Area in Whiteside County</t>
  </si>
  <si>
    <t>Any Area in Fulton County, Any Area in Mason County, Any Area in Peoria County, Any Area in Tazewell County, Any Area in Woodford County</t>
  </si>
  <si>
    <t>Chicago-- Washington Park, Chicago-- Grand Boulevard</t>
  </si>
  <si>
    <t>Chicago-- Back of the Yards / New City, Chicago-- Brighton Park</t>
  </si>
  <si>
    <t>Chicago-- Calumet, Chicago-- Roseland, Chicago-- Pullman</t>
  </si>
  <si>
    <t>Any Area in Jackson County</t>
  </si>
  <si>
    <t>Chicago-- Logan Square, Chicago-- Humboldt Park, Chicago-- Hermosa</t>
  </si>
  <si>
    <t>Any Area in Champaign County</t>
  </si>
  <si>
    <t>Any Area in Champaign County, Any Area in Coles County, Any Area in Cumberland County, Any Area in DeWitt County, Any Area in Douglas County, Any Area in Edgar County, Any Area in Effingham County, Any Area in Ford County, Any Area in Iroquois County, Any Area in Macon County, Any Area in Moultrie County, Any Area in Piatt County, Any Area in Shelby County, Any Area in Vermilion County</t>
  </si>
  <si>
    <t>Cook, Fulton, Will</t>
  </si>
  <si>
    <t>South Suburbs, London Mills</t>
  </si>
  <si>
    <t>Any Area in Edwards County, Any Area in Hamilton County, Any Area in Wayne County</t>
  </si>
  <si>
    <t>Ball, Chatham, Clear Lake, Cotton Hill, Curran, Fancy Creek, Gardner, Rochester, Springfield, Springfield-- Downtown, Williams, Woodside</t>
  </si>
  <si>
    <t>Any Area in Coles County</t>
  </si>
  <si>
    <t>Any Area in Crawford County</t>
  </si>
  <si>
    <t>Any Area in Peoria County, Any Area in Tazewell County, Any Area in Woodford County, Any Area in Mason County, Any Area in Fulton County, Any Area in Logan County</t>
  </si>
  <si>
    <t>Any Area in Coles County, Any Area in Crawford County, Any Area in Effingham County, Any Area in Clark County, Any Area in Edgar County, Any Area in Moultrie</t>
  </si>
  <si>
    <t>Any Area in Effingham County</t>
  </si>
  <si>
    <t>Any Area in Clark County, Any Area in Coles County, Any Area in Cumberland County, Any Area in Douglas County, Any Area in Edgar County, Any Area in Moultrie County, Any Area in Shelby County</t>
  </si>
  <si>
    <t>Clark, Coles, Cumberland, Douglas, Edgar, Moultrie, Shelby</t>
  </si>
  <si>
    <t>Chicago-- South Side, Chicago-- Auburn Gresham, Chicago-- Chatham, Chicago-- Avalon Park, Chicago-- Greater Grand Crossing</t>
  </si>
  <si>
    <t>Chicago-- Englewood, Chicago-- West Englewood</t>
  </si>
  <si>
    <t>Any Area in Stephenson County</t>
  </si>
  <si>
    <t>Any Area in Fulton County, Any Area in Logan County, Any Area in Mason County, Any Area in Peoria County, Any Area in Tazewell County, Any Area in Woodford</t>
  </si>
  <si>
    <t>Chicago-- Roseland, Chicago-- West Roseland, Chicago-- West Chesterfield</t>
  </si>
  <si>
    <t>Waukegan, Waukegan-- Downtown, North Chicago, Gurnee, Beach Park, Zion, Lake Forest, Libertyville, Libertyville-- Downtown, Lindenhurst, Grayslake, Mundelein, Vernon Hills, Round Lake Beach, Highland Park, Deerfield, Antioch</t>
  </si>
  <si>
    <t>Any Area in Cook County, Aurora</t>
  </si>
  <si>
    <t>Any Area in Alexander County, Any Area in Calhoun County, Any Area in Clinton County, Any Area in Gallatin County, Any Area in Jackson County, Any Area in Jefferson County, Any Area in Johnson County, Any Area in Madison County, Any Area in Perry County, Any Area in Pulaski County, Any Area in Saline County, Any Area in St. Clair County, Any Area in Union County, Any Area in Washington County, Any Area in Williamson County</t>
  </si>
  <si>
    <t>Any Area in Cook County, Any Area in Will County</t>
  </si>
  <si>
    <t>Any Area in Cass County, Any Area in Morgan County, Any Area in Scott County, Jacksonville</t>
  </si>
  <si>
    <t>Any Area in Morgan County, Jacksonville</t>
  </si>
  <si>
    <t>Any Area in Morgan County, Any Area in Scott County</t>
  </si>
  <si>
    <t>Joliet, Plainfield, Shorewood, Bolingbrook, Channahon, Crest Hill, Frankfort, Goodings Grove, Lemont, Mokena, New Lenox, Romeoville</t>
  </si>
  <si>
    <t>Chicago, Chicago-- Southwest Side, Chicago-- Little Village, Chicago-- Back of the Yards / New City, Chicago-- Pilsen / Lower West Side, Chicago-- Near West Side, Chicago-- Near South Side, Chicago-- Armour Square, Chicago-- Bridgeport, Chicago-- McKinley Park, Chicago-- South Lawndale, Chicago-- North Lawndale</t>
  </si>
  <si>
    <t>Chicago, Chicago-- Logan Square, Chicago-- Avondale, Chicago-- North Center, Chicago-- Lincoln Park, Chicago-- West Town, Chicago-- Humboldt Park, Chicago-- Hermosa</t>
  </si>
  <si>
    <t>Bushnell, Colchester, Macomb</t>
  </si>
  <si>
    <t>Any Area in Franklin County, Any Area in Jackson County, Any Area in Jefferson County, Any Area in Perry County, Any Area in Williamson</t>
  </si>
  <si>
    <t>Any Area in Clark County</t>
  </si>
  <si>
    <t>Any Area in Mercer County</t>
  </si>
  <si>
    <t>Cook, DuPage, Kane, Kendall, Lake, Will</t>
  </si>
  <si>
    <t>Any Area in Livingston County, Any Area in McLean County</t>
  </si>
  <si>
    <t>Monticello, Bement</t>
  </si>
  <si>
    <t>Any Area in Cook County, Any Area in DuPage County, Any Area in Kane County, Any Area in Kendall County, Any Area in Lake County, Any Area in Will County</t>
  </si>
  <si>
    <t>Any Area in Clark County, Any Area in Coles County, Any Area in Cook County, Any Area in Cumberland County, Any Area in Douglas County, Any Area in Edgar County, Any Area in McLean County, Any Area in Moultrie County, Any Area in Peoria County, Any Area in Sangamon County, Any Area in Shelby County</t>
  </si>
  <si>
    <t>Any Area in Coles County, Any Area in Douglas County, Any Area in Moultrie County, Any Area in Cumberland County, Any Area in Edgar County, Any Area in Clark County, Any Area in Sangamon County, Any Area in Shelby County, Any Area in McLean County, Any Area in Peoria County</t>
  </si>
  <si>
    <t>Coles, Douglas, Moultire, Cumberland, Edgar, Clark, Sangamon, Shelby, McLean, Peoria</t>
  </si>
  <si>
    <t>Any Area in Cook County, Any Area in Will County, Any Area in Kankakee County</t>
  </si>
  <si>
    <t>Knox, Warren, Henderson, Hancock, McDonough, Schuyler, Brown, Pike, Adams</t>
  </si>
  <si>
    <t>Any Area in Knox County, Any Area in Warren County, Any Area in Henderson County, Any Area in Hancock County, Any Area in McDonough County, Any Area in Schuyler County, Any Area in Brown County, Any Area in Pike County, Any Area in Adams County</t>
  </si>
  <si>
    <t>Any Area in Wabash County, Any Area in Edwards County, Any Area in Wayne County, Any Area in Jefferson County, Any Area in Perry County, Any Area in Jackson County, Any Area in Union County, Any Area in Alexander County, Any Area in Pulaski County, Any Area in Massac County, Any Area in Pope County, Any Area in Hardin County, Any Area in Gallatin County, Any Area in White County, Any Area in Hamilton County, Any Area in Franklin County, Any Area in Williamson County, Any Area in Johnson County, Any Area in Saline County, Any Area in Calhoun County, Any Area in Jersey County, Any Area in Madison County, Any Area in St. Clair County, Any Area in Monroe County, Any Area in Randolph County, Any Area in Washington County, Any Area in Clinton County, Any Area in Bond County</t>
  </si>
  <si>
    <t>Any Area in Adams County, Any Area in DuPage County, Any Area in Jackson County, Any Area in Kane County, Any Area in Kankakee County, Any Area in Lake County, Any Area in Lee County, Any Area in Livingston County, Any Area in McHenry County, Any Area in Madison County, Any Area in Morgan County, Any Area in Piatt County, Any Area in Rock Island County</t>
  </si>
  <si>
    <t>Any Area in Boone County, Any Area in Ogle County, Any Area in Stephenson County, Any Area in Winnebago County</t>
  </si>
  <si>
    <t>Chicago-- Northwest Side, Chicago-- Belmont Cragin, Chicago-- Hermosa</t>
  </si>
  <si>
    <t>Any Area in Edgar County</t>
  </si>
  <si>
    <t>Peoria, West Peoria, Bartonville, Peoria Heights</t>
  </si>
  <si>
    <t>Any Area in Fulton County, Any Area in Logan County, Any Area in Mason County, Any Area in Peoria County, Any Area in Tazewell County</t>
  </si>
  <si>
    <t>Chicago, Chicago-- Humboldt Park, Chicago-- Hermosa, Chicago-- Logan Square, Chicago-- West Town, Chicago-- Near West Side, Chicago-- East Garfield Park, Chicago-- West Garfield Park, Chicago-- Austin, Chicago-- Belmont Cragin</t>
  </si>
  <si>
    <t>South Holland, Calumet City, Dolton, Burnham</t>
  </si>
  <si>
    <t>Cairo, Vienna, Metropolis, Anna</t>
  </si>
  <si>
    <t>Edwardsville, Any Area in Bond County, Any Area in Calhoun County, Any Area in Clinton County, Any Area in Franklin County, Any Area in Jackson County, Any Area in Jefferson County, Any Area in Jerey County, Any Area in Madison County, Any Area in Monroe County, Any Area in Perry County, Any Area in Randolph County, Any Area in St. Clair County, Any Area in Washington County, Any Area in Williamson County</t>
  </si>
  <si>
    <t>Any Area in Cass County, Any Area in Cook County, Any Area in DuPage County, Any Area in Kane County, Any Area in Kankakee County, Any Area in Sangamon County, Any Area in Will County</t>
  </si>
  <si>
    <t>Chicago-- South Side, Chicago-- South Shore, Chicago-- Woodlawn, Chicago-- Chatham</t>
  </si>
  <si>
    <t>Harrisburg, Carmi, Any Area in Gallatin County, Any Area in Hamilton County, Any Area in Johnson County, Any Area in Pope County, Any Area in Saline County, Any Area in White County, Any Area in Williamson County</t>
  </si>
  <si>
    <t>Any Area in Alexander County, Any Area in Johnson County, Any Area in Massac County, Any Area in Pulaski County, Any Area in Union County</t>
  </si>
  <si>
    <t>Bloomington, Bloomington Normal, Decatur, Springfield</t>
  </si>
  <si>
    <t>Chicago-- West Side, Western Suburbs, Chicago-- Austin, Bellwood, Berkeley, Berwyn, Bridgeview, Chicago-- Broadview, Brookfield, Cicero, Elmwood Park, Forest Park, Forest View, Franklin Park, Hillside, Hodgkins, La Grange, La Grange Highlands, La Grange Park, Chicago-- North Lawndale, Chicago-- South Lawndale, Lyons, Maywood, Melrose Park, North Riverside, Oak Park, River Forest, River Grove, Riverside, Stickney, Stone Park, Westchester, Western Springs, Addison, Elmhurst, Hinsdale</t>
  </si>
  <si>
    <t>Galesburg, Abingdon, Knoxville, Altona, Rio, Maquon, Oneida, Williamsfield, Yates City, London Mills, St. Augustine, Wataga, Gilson, Victoria, Henderson</t>
  </si>
  <si>
    <t>Any Area in Moultrie County</t>
  </si>
  <si>
    <t>Any Area in Adams County, Any Area in Brown County, Any Area in Calhoun County, Any Area in Pike County, Any Area in Schuyler County</t>
  </si>
  <si>
    <t>Any Area in Madison County, Any Area in Monroe County, Any Area in St. Clair County</t>
  </si>
  <si>
    <t>Any Area in Winnebago County</t>
  </si>
  <si>
    <t>Any Area in Douglas County</t>
  </si>
  <si>
    <t>Any Area in Peoria County, Any Area in Tazewell County, Any Area in Woodford County, Any Area in Mason County, Any Area in Stark County, Any Area in Fulton County, Any Area in Marshall County</t>
  </si>
  <si>
    <t>Any Area in Sangamon County, Any Area in Menard County, Any Area in Logan County, Any Area in Christian County, Any Area in Montgomery County, Any Area in Macoupin County, Any Area in Morgan County, Any Area in Cass County, Any Area in Greene County, Any Area in Scott County</t>
  </si>
  <si>
    <t>Any Area in Champaign County, Any Area in Clay County, Any Area in Coles County, Any Area in Cumberland County, Any Area in DeWitt County, Any Area in Douglas County, Any Area in Edgar County, Any Area in Effingham County, Any Area in Fayette County, Any Area in Ford County, Any Area in Iroquois County, Any Area in Jasper County, Any Area in Lawrence County, Any Area in Macon County, Any Area in Moultrie County, Any Area in Piatt County, Any Area in Richland County, Any Area in Shelby County</t>
  </si>
  <si>
    <t>Any Area in DeKalb County, Any Area in Kane County, Any Area in Kendall County, Any Area in LaSalle County, Any Area in Will County</t>
  </si>
  <si>
    <t>Chicago-- Northwest Side, Chicago-- West Humboldt Park</t>
  </si>
  <si>
    <t>Any Area in Adams County, Any Area in Brown County, Any Area in Pike County, Any Area in Schuyler County</t>
  </si>
  <si>
    <t>Any Area in Vermilion County</t>
  </si>
  <si>
    <t>Any Area in Adams County, Any Area in Brown County, Any Area in Hancock County, Any Area in Knox County, Any Area in McDonough County, Any Area in Pike County, Any Area in Schuyler County, Any Area in Warren County</t>
  </si>
  <si>
    <t>Any Area in DuPage County, Any Area in Kane County, Any Area in Kendall County, Any Area in Will County</t>
  </si>
  <si>
    <t>Any Area in Jo Daviess County, Any Area in Carroll County, Any Area in Whiteside County, Any Area in Henry County, Any Area in Rock Island County, Any Area in Mercer County</t>
  </si>
  <si>
    <t>Any Area in Henderson County, Any Area in Warren County, Any Area in Knox County, Any Area in Hancock County, Any Area in McDonough County, Any Area in Fulton County, Any Area in Adams County, Any Area in Schuyler County, Any Area in Mason County, Any Area in Brown County, Any Area in Cass County, Any Area in Pike County</t>
  </si>
  <si>
    <t>Chicago-- Southwest Side, Chicago-- Little Village</t>
  </si>
  <si>
    <t>Any Area in Cook County, Any Area in Will County, Any Area in Lake County, Any Area in Kane County, Any Area in McHenry County</t>
  </si>
  <si>
    <t>Any Area in DeKalb County, Any Area in DuPage County, Any Area in Kane County, Any Area in Kendall County, Any Area in LaSalle County, Any Area in Will County</t>
  </si>
  <si>
    <t xml:space="preserve">chill@crawfordcountyil.com, ccalvert@crawfordcountyil.com </t>
  </si>
  <si>
    <t>https://www.buildbronzeville.com/sbdc</t>
  </si>
  <si>
    <t>Chicago-- Bronzeville</t>
  </si>
  <si>
    <t>Chicago-- South Side, Chicago-- Bronzeville</t>
  </si>
  <si>
    <t>https://www.bradley.edu/academic/colleges/fcba/centers/turner/centers/sbdc/</t>
  </si>
  <si>
    <t>https://www.downtownspringfield.org/business-directory/52562/illinois-small-business-development-center-at-llcc/</t>
  </si>
  <si>
    <t>https://www.cusbdc.org/</t>
  </si>
  <si>
    <t>https://www.chicagolandchamber.org/sbdc/</t>
  </si>
  <si>
    <t>https://www.chinesemutualaid.org/illinois-sbdc</t>
  </si>
  <si>
    <t>https://www.cod.edu/business-development-center/sbdc/index.aspx</t>
  </si>
  <si>
    <t>630-942-2630</t>
  </si>
  <si>
    <t>Any Area in DuPage County, Any Area in Will County, Any Area in Kane County</t>
  </si>
  <si>
    <t>Any Area in Lake County, Any Area in Cook County, Any Area in McHenry County</t>
  </si>
  <si>
    <t>Any Area in Ford County, Any Area in Champaign County, Any Area in Vermilion County, Any Area in Iroquois County, Any Area in Edgar County, Any Area in Paris County</t>
  </si>
  <si>
    <t>https://www.clcillinois.edu/programs-and-classes/training-for-professionals-and-businesses/illinois-small-business-development-international-trade-center</t>
  </si>
  <si>
    <t>847-543-2000</t>
  </si>
  <si>
    <t>https://illinoissbdcatdacc.com/</t>
  </si>
  <si>
    <t>https://esdcchicago.org/ilsbdc</t>
  </si>
  <si>
    <t>https://elgin.edu/business/</t>
  </si>
  <si>
    <t>https://www.farsouthcdc.org/il-sbdc/</t>
  </si>
  <si>
    <t>Any Area in Cook County, Any Area in Kane County, Any Area in McHenry County</t>
  </si>
  <si>
    <t>https://gecdc.org/sbdc/</t>
  </si>
  <si>
    <t>https://greatersouthwest.org/what-we-do/business-resources/small-business-development-center/</t>
  </si>
  <si>
    <t>https://www.harpercollege.edu/business/sbdc/index.php</t>
  </si>
  <si>
    <t>https://ihccbusiness.net/sbdc-ihcc/</t>
  </si>
  <si>
    <t>https://www.iwu.edu/sbdc/</t>
  </si>
  <si>
    <t>309-556-1000</t>
  </si>
  <si>
    <t>https://www.industrialcouncil.com/business-advising.html#sbdc</t>
  </si>
  <si>
    <t>https://www.jjc.edu/small-business-development-center</t>
  </si>
  <si>
    <t>https://jbs.edu/jbs-consulting/</t>
  </si>
  <si>
    <t>https://www.mchenry.edu/isbdc/index.html</t>
  </si>
  <si>
    <t>Any Area in Will County, Any Area in Grundy County, Any Area in Livingston County, Any Area in Kendall County, Any Area in LaSalle County, Any Area in Kankakee County, Any Area in Cook County</t>
  </si>
  <si>
    <t>Any Area in McHenry County, Any Area in Kane County, Any Area in Lake County, Any Area in Boone County</t>
  </si>
  <si>
    <t>https://paseoboricua.org/sbdc.html</t>
  </si>
  <si>
    <t>https://www.rockfordsbdc.org/</t>
  </si>
  <si>
    <t>https://rpba.org/sbdc/</t>
  </si>
  <si>
    <t>https://www.sauksbdc.com/</t>
  </si>
  <si>
    <t>https://www.shawneecc.edu/community-services/cced/illinois-small-business-development-center</t>
  </si>
  <si>
    <t>Any Area in Winnebago County, Any Area in Boone County, Any Area in Stephenson County, Any Area in Ogle County, Any Area in Jo Daviess County</t>
  </si>
  <si>
    <t>Any Area in Whiteside County, Any Area in Lee County, Any Area in Carroll County, Any Area in Ogle County, Any Area in Bureau County, Any Area in Henry County, Any Area in Stephenson County</t>
  </si>
  <si>
    <t>Any Area in St. Clair County</t>
  </si>
  <si>
    <t>Any Area in Hardin County, Any Area in Wabash County</t>
  </si>
  <si>
    <t>Any Area in LaSalle County, Any Area in Bureau County, Any Area in Livingston County, Any Area in Putnam County</t>
  </si>
  <si>
    <t>Any Area in Marion County, Any Area in Madison County, Any Area in St. Clair County, Any Area in Monroe County, Any Area in Bond County, Any Area in Clinton County, Any Area in Jersey County, Any Area in Calhoun County, Any Area in Randolph County, Any Area in Washington County</t>
  </si>
  <si>
    <t>https://sbdc.siu.edu/</t>
  </si>
  <si>
    <t>https://www.siue.edu/business/sbdc/</t>
  </si>
  <si>
    <t>6 Hairpin Drive
Alumni Hall Room 2126, Campus
Edwardsville, IL 62026</t>
  </si>
  <si>
    <t>https://www.southshorechamberinc.org/sbdc-at-south-shore/</t>
  </si>
  <si>
    <t>https://southlandsbdc.com/</t>
  </si>
  <si>
    <t>https://www.alliancesbdc.org/</t>
  </si>
  <si>
    <t>https://www.waubonsee.edu/community-offerings/illinois-small-business-development-center-waubonsee</t>
  </si>
  <si>
    <t>https://www.wbdc.org/illinois-small-business-development-center-sbdc/</t>
  </si>
  <si>
    <t>https://www.westsideforward.org/small-business-development-ctr</t>
  </si>
  <si>
    <t>https://wiusbdc.org/</t>
  </si>
  <si>
    <t>309-762-3999</t>
  </si>
  <si>
    <t>https://ywcachicago.org/our-work/economic-empowerment/sbdc/</t>
  </si>
  <si>
    <t>Areas in County Served</t>
  </si>
  <si>
    <t xml:space="preserve">Chicago-- South Side, Calumet Heights, South Deering, Eastside, Chicago-- Hegewisch </t>
  </si>
  <si>
    <t>Chicago-- Southwest Side, Chicago-- West Lawn, Chicago-- Midway, Chicago-- Clearing, Chicago-- West Elsdon, Chicago-- Gage Park, Chicago-- Chicago Lawn, Chicago-- Ashburn</t>
  </si>
  <si>
    <t>Cook, DuPage</t>
  </si>
  <si>
    <t>Quincy, Camp Point, Liberty, Payson, Mendon, Any Area in Brown County, Any Area in Hancock County, Griggsville, Pittsfield, Any Area in Schuyler County</t>
  </si>
  <si>
    <t>RockIsland</t>
  </si>
  <si>
    <r>
      <t xml:space="preserve">Community Expertise:
</t>
    </r>
    <r>
      <rPr>
        <sz val="7"/>
        <color theme="0"/>
        <rFont val="Calibri"/>
        <family val="2"/>
        <scheme val="minor"/>
      </rPr>
      <t>*If this search is your priority and no contacts show up to the right for target community assistance, please clear location criteria and feel free to select a remote contact to assist you!</t>
    </r>
  </si>
  <si>
    <r>
      <t xml:space="preserve">Language Spoken: 
</t>
    </r>
    <r>
      <rPr>
        <sz val="7"/>
        <color theme="0"/>
        <rFont val="Calibri"/>
        <family val="2"/>
        <scheme val="minor"/>
      </rPr>
      <t>*If no contacts show up to the right for language-specific assistance, please clear location criteria and feel free to select a remote contact to assist you!</t>
    </r>
  </si>
  <si>
    <t>Portuguese</t>
  </si>
  <si>
    <t>Any Area in Adams County, Any Area in Cook County, Any Area in Alexander County, Any Area in DuPage County, Any Area in Fulton County, Any Area in Johnson County, Any Area in Kane County, Any Area in Kankakee County, Any Area in Kendall County, Any Area in Knox County, Any Area in Lake County, Any Area in Lee County, Any Area in Livingston County, Any Area in Logan County, Any Area in McDonough County, Any Area in McHenry County, Any Area in McLean County, Any Area in Macon County, Any Area in Madison County, Any Area in Massac County, Any Area in Morgan County, Any Area in Peoria County, Any Area in Piatt County, Any Area in Pike County, Any Area in Rock Island County, Any Area in Saline County, Any Area in Sangamon County, Any Area in Tazewell County, Any Area in Union County, Any Area in White County, Any Area in Whiteside County, Any Area in Will County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</si>
</sst>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scheme val="minor"/>
    </font>
    <font>
      <u/>
      <sz val="11"/>
      <color theme="10"/>
      <name val="Calibri"/>
      <family val="2"/>
      <scheme val="minor"/>
    </font>
    <font>
      <sz val="10"/>
      <name val="Arial"/>
      <family val="2"/>
    </font>
    <font>
      <u/>
      <sz val="10"/>
      <color indexed="12"/>
      <name val="Arial"/>
      <family val="2"/>
    </font>
    <font>
      <sz val="10"/>
      <color theme="1"/>
      <name val="Calibri"/>
      <family val="2"/>
      <scheme val="minor"/>
    </font>
    <font>
      <u/>
      <sz val="10"/>
      <color theme="10"/>
      <name val="Calibri"/>
      <family val="2"/>
      <scheme val="minor"/>
    </font>
    <font>
      <b/>
      <sz val="24"/>
      <color theme="4" tint="-0.499984740745262"/>
      <name val="Calibri"/>
      <family val="2"/>
      <scheme val="minor"/>
    </font>
    <font>
      <b/>
      <sz val="14"/>
      <color theme="4" tint="-0.499984740745262"/>
      <name val="Calibri"/>
      <family val="2"/>
      <scheme val="minor"/>
    </font>
    <font>
      <i/>
      <sz val="10"/>
      <color theme="1"/>
      <name val="Calibri"/>
      <family val="2"/>
      <scheme val="minor"/>
    </font>
    <font>
      <b/>
      <sz val="10"/>
      <color theme="0"/>
      <name val="Calibri"/>
      <family val="2"/>
      <scheme val="minor"/>
    </font>
    <font>
      <sz val="7"/>
      <color theme="0"/>
      <name val="Calibri"/>
      <family val="2"/>
      <scheme val="minor"/>
    </font>
    <font>
      <b/>
      <sz val="6"/>
      <color theme="0"/>
      <name val="Calibri"/>
      <family val="2"/>
      <scheme val="minor"/>
    </font>
    <font>
      <sz val="6"/>
      <color theme="1"/>
      <name val="Calibri"/>
      <family val="2"/>
      <scheme val="minor"/>
    </font>
    <font>
      <u/>
      <sz val="6"/>
      <color theme="10"/>
      <name val="Calibri"/>
      <family val="2"/>
      <scheme val="minor"/>
    </font>
    <font>
      <b/>
      <sz val="6"/>
      <color theme="1"/>
      <name val="Calibri"/>
      <family val="2"/>
      <scheme val="minor"/>
    </font>
    <font>
      <b/>
      <sz val="11"/>
      <color theme="1"/>
      <name val="Calibri"/>
      <family val="2"/>
      <scheme val="minor"/>
    </font>
    <font>
      <i/>
      <sz val="10"/>
      <name val="Calibri"/>
      <family val="2"/>
      <scheme val="minor"/>
    </font>
    <font>
      <b/>
      <u/>
      <sz val="24"/>
      <color theme="4" tint="-0.499984740745262"/>
      <name val="Calibri"/>
      <family val="2"/>
      <scheme val="minor"/>
    </font>
  </fonts>
  <fills count="3">
    <fill>
      <patternFill patternType="none"/>
    </fill>
    <fill>
      <patternFill patternType="gray125"/>
    </fill>
    <fill>
      <patternFill patternType="solid">
        <fgColor theme="4" tint="-0.499984740745262"/>
        <bgColor indexed="64"/>
      </patternFill>
    </fill>
  </fills>
  <borders count="11">
    <border>
      <left/>
      <right/>
      <top/>
      <bottom/>
      <diagonal/>
    </border>
    <border>
      <left style="thin">
        <color auto="1"/>
      </left>
      <right style="thin">
        <color auto="1"/>
      </right>
      <top style="thin">
        <color auto="1"/>
      </top>
      <bottom style="thin">
        <color auto="1"/>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top/>
      <bottom style="thin">
        <color auto="1"/>
      </bottom>
      <diagonal/>
    </border>
    <border>
      <left/>
      <right/>
      <top/>
      <bottom style="medium">
        <color indexed="64"/>
      </bottom>
      <diagonal/>
    </border>
    <border>
      <left style="medium">
        <color indexed="64"/>
      </left>
      <right/>
      <top/>
      <bottom/>
      <diagonal/>
    </border>
  </borders>
  <cellStyleXfs count="4">
    <xf numFmtId="0" fontId="0" fillId="0" borderId="0"/>
    <xf numFmtId="0" fontId="1" fillId="0" borderId="0" applyNumberFormat="0" applyFill="0" applyBorder="0" applyAlignment="0" applyProtection="0"/>
    <xf numFmtId="0" fontId="2" fillId="0" borderId="0"/>
    <xf numFmtId="0" fontId="3" fillId="0" borderId="0" applyNumberFormat="0" applyFill="0" applyBorder="0" applyAlignment="0" applyProtection="0">
      <alignment vertical="top"/>
      <protection locked="0"/>
    </xf>
  </cellStyleXfs>
  <cellXfs count="40">
    <xf numFmtId="0" fontId="0" fillId="0" borderId="0" xfId="0"/>
    <xf numFmtId="0" fontId="4" fillId="0" borderId="0" xfId="0" applyFont="1"/>
    <xf numFmtId="0" fontId="4" fillId="0" borderId="0" xfId="0" applyFont="1" applyAlignment="1"/>
    <xf numFmtId="0" fontId="4" fillId="0" borderId="0" xfId="0" applyFont="1" applyAlignment="1">
      <alignment wrapText="1"/>
    </xf>
    <xf numFmtId="0" fontId="4" fillId="0" borderId="0" xfId="0" applyFont="1" applyAlignment="1">
      <alignment vertical="center"/>
    </xf>
    <xf numFmtId="0" fontId="5" fillId="0" borderId="0" xfId="1" applyFont="1" applyAlignment="1">
      <alignment vertical="center" wrapText="1"/>
    </xf>
    <xf numFmtId="0" fontId="4" fillId="0" borderId="0" xfId="0" quotePrefix="1" applyFont="1" applyAlignment="1">
      <alignment vertical="center"/>
    </xf>
    <xf numFmtId="0" fontId="4" fillId="0" borderId="0" xfId="0" quotePrefix="1" applyFont="1" applyAlignment="1">
      <alignment vertical="center" wrapText="1"/>
    </xf>
    <xf numFmtId="0" fontId="9" fillId="2" borderId="1" xfId="0" applyFont="1" applyFill="1" applyBorder="1" applyAlignment="1">
      <alignment horizontal="center" vertical="center"/>
    </xf>
    <xf numFmtId="0" fontId="9" fillId="2" borderId="1" xfId="0" applyFont="1" applyFill="1" applyBorder="1" applyAlignment="1">
      <alignment horizontal="center" vertical="center" wrapText="1"/>
    </xf>
    <xf numFmtId="0" fontId="9" fillId="2" borderId="2" xfId="0" applyFont="1" applyFill="1" applyBorder="1" applyAlignment="1">
      <alignment vertical="center" wrapText="1"/>
    </xf>
    <xf numFmtId="0" fontId="9" fillId="2" borderId="4" xfId="0" applyFont="1" applyFill="1" applyBorder="1" applyAlignment="1">
      <alignment vertical="center" wrapText="1"/>
    </xf>
    <xf numFmtId="0" fontId="5" fillId="0" borderId="0" xfId="1" applyFont="1" applyBorder="1" applyAlignment="1">
      <alignment vertical="center" wrapText="1"/>
    </xf>
    <xf numFmtId="0" fontId="4" fillId="0" borderId="0" xfId="0" quotePrefix="1" applyFont="1" applyBorder="1" applyAlignment="1">
      <alignment vertical="center"/>
    </xf>
    <xf numFmtId="0" fontId="4" fillId="0" borderId="0" xfId="0" quotePrefix="1" applyFont="1" applyBorder="1" applyAlignment="1">
      <alignment vertical="center" wrapText="1"/>
    </xf>
    <xf numFmtId="0" fontId="9" fillId="2" borderId="6" xfId="0" applyFont="1" applyFill="1" applyBorder="1" applyAlignment="1">
      <alignment vertical="center" wrapText="1"/>
    </xf>
    <xf numFmtId="0" fontId="11" fillId="2" borderId="1" xfId="0" applyFont="1" applyFill="1" applyBorder="1" applyAlignment="1">
      <alignment horizontal="center" vertical="center" wrapText="1"/>
    </xf>
    <xf numFmtId="0" fontId="11" fillId="2" borderId="1" xfId="0" applyFont="1" applyFill="1" applyBorder="1" applyAlignment="1">
      <alignment horizontal="center" vertical="center"/>
    </xf>
    <xf numFmtId="0" fontId="12" fillId="0" borderId="1" xfId="0" applyFont="1" applyBorder="1" applyAlignment="1">
      <alignment horizontal="left" vertical="center" wrapText="1"/>
    </xf>
    <xf numFmtId="0" fontId="12" fillId="0" borderId="1" xfId="0" applyFont="1" applyBorder="1" applyAlignment="1">
      <alignment horizontal="left" vertical="center"/>
    </xf>
    <xf numFmtId="0" fontId="13" fillId="0" borderId="1" xfId="1" applyFont="1" applyBorder="1" applyAlignment="1">
      <alignment horizontal="left" vertical="center"/>
    </xf>
    <xf numFmtId="0" fontId="14" fillId="0" borderId="1" xfId="0" applyFont="1" applyBorder="1" applyAlignment="1">
      <alignment horizontal="left" vertical="center" wrapText="1"/>
    </xf>
    <xf numFmtId="0" fontId="9" fillId="0" borderId="0" xfId="0" applyFont="1" applyBorder="1" applyAlignment="1">
      <alignment vertical="center" wrapText="1"/>
    </xf>
    <xf numFmtId="0" fontId="15" fillId="0" borderId="0" xfId="0" applyFont="1" applyAlignment="1">
      <alignment horizontal="center" vertical="center" wrapText="1"/>
    </xf>
    <xf numFmtId="0" fontId="15" fillId="0" borderId="0" xfId="0" applyFont="1" applyAlignment="1">
      <alignment horizontal="center" vertical="center"/>
    </xf>
    <xf numFmtId="0" fontId="8" fillId="0" borderId="3" xfId="0" applyFont="1" applyBorder="1" applyAlignment="1" applyProtection="1">
      <alignment horizontal="center" vertical="center" wrapText="1"/>
      <protection locked="0"/>
    </xf>
    <xf numFmtId="0" fontId="8" fillId="0" borderId="5" xfId="0" applyFont="1" applyBorder="1" applyAlignment="1" applyProtection="1">
      <alignment horizontal="center" vertical="center" wrapText="1"/>
      <protection locked="0"/>
    </xf>
    <xf numFmtId="0" fontId="8" fillId="0" borderId="7" xfId="0" applyFont="1" applyBorder="1" applyAlignment="1" applyProtection="1">
      <alignment horizontal="center" vertical="center" wrapText="1"/>
      <protection locked="0"/>
    </xf>
    <xf numFmtId="0" fontId="16" fillId="0" borderId="0" xfId="0" applyFont="1" applyBorder="1" applyAlignment="1" applyProtection="1">
      <alignment horizontal="center" vertical="center" wrapText="1"/>
      <protection locked="0"/>
    </xf>
    <xf numFmtId="0" fontId="5" fillId="0" borderId="1" xfId="1" applyFont="1" applyBorder="1" applyAlignment="1" applyProtection="1">
      <alignment vertical="center" wrapText="1"/>
      <protection hidden="1"/>
    </xf>
    <xf numFmtId="0" fontId="4" fillId="0" borderId="1" xfId="0" quotePrefix="1" applyFont="1" applyBorder="1" applyAlignment="1" applyProtection="1">
      <alignment vertical="center"/>
      <protection hidden="1"/>
    </xf>
    <xf numFmtId="0" fontId="4" fillId="0" borderId="1" xfId="0" quotePrefix="1" applyFont="1" applyBorder="1" applyAlignment="1" applyProtection="1">
      <alignment vertical="center" wrapText="1"/>
      <protection hidden="1"/>
    </xf>
    <xf numFmtId="0" fontId="4" fillId="0" borderId="10" xfId="0" applyFont="1" applyBorder="1" applyAlignment="1">
      <alignment horizontal="center"/>
    </xf>
    <xf numFmtId="0" fontId="4" fillId="0" borderId="0" xfId="0" applyFont="1" applyAlignment="1">
      <alignment horizontal="center"/>
    </xf>
    <xf numFmtId="0" fontId="6" fillId="0" borderId="0" xfId="0" applyFont="1" applyAlignment="1">
      <alignment horizontal="center"/>
    </xf>
    <xf numFmtId="0" fontId="6" fillId="0" borderId="8" xfId="0" applyFont="1" applyBorder="1" applyAlignment="1">
      <alignment horizontal="center"/>
    </xf>
    <xf numFmtId="0" fontId="4" fillId="0" borderId="8" xfId="0" applyFont="1" applyBorder="1" applyAlignment="1">
      <alignment horizontal="center"/>
    </xf>
    <xf numFmtId="0" fontId="4" fillId="0" borderId="9" xfId="0" applyFont="1" applyBorder="1" applyAlignment="1">
      <alignment horizontal="center"/>
    </xf>
    <xf numFmtId="0" fontId="7" fillId="0" borderId="0" xfId="0" applyFont="1" applyAlignment="1">
      <alignment horizontal="center"/>
    </xf>
    <xf numFmtId="0" fontId="17" fillId="0" borderId="0" xfId="0" applyFont="1" applyAlignment="1">
      <alignment horizontal="center"/>
    </xf>
  </cellXfs>
  <cellStyles count="4">
    <cellStyle name="Hyperlink" xfId="1" builtinId="8"/>
    <cellStyle name="Hyperlink 2" xfId="3" xr:uid="{E9D42310-FFE0-42DB-B877-CB4C103B506A}"/>
    <cellStyle name="Normal" xfId="0" builtinId="0"/>
    <cellStyle name="Normal 2" xfId="2" xr:uid="{B9EE2ADB-3255-4428-82C0-3FA141A37C57}"/>
  </cellStyles>
  <dxfs count="8">
    <dxf>
      <fill>
        <patternFill>
          <bgColor theme="9" tint="0.59996337778862885"/>
        </patternFill>
      </fill>
    </dxf>
    <dxf>
      <fill>
        <patternFill>
          <bgColor rgb="FFFFCDCD"/>
        </patternFill>
      </fill>
    </dxf>
    <dxf>
      <fill>
        <patternFill>
          <bgColor rgb="FFFFFF00"/>
        </patternFill>
      </fill>
    </dxf>
    <dxf>
      <fill>
        <patternFill>
          <bgColor theme="7" tint="0.59996337778862885"/>
        </patternFill>
      </fill>
    </dxf>
    <dxf>
      <fill>
        <patternFill>
          <bgColor theme="4" tint="0.79998168889431442"/>
        </patternFill>
      </fill>
    </dxf>
    <dxf>
      <font>
        <b val="0"/>
        <i/>
        <color theme="1"/>
      </font>
      <border>
        <left style="thin">
          <color auto="1"/>
        </left>
        <right style="thin">
          <color auto="1"/>
        </right>
        <top style="thin">
          <color auto="1"/>
        </top>
        <bottom style="thin">
          <color auto="1"/>
        </bottom>
        <vertical/>
        <horizontal/>
      </border>
    </dxf>
    <dxf>
      <font>
        <b/>
        <i val="0"/>
        <color theme="0"/>
      </font>
      <fill>
        <patternFill>
          <bgColor theme="4" tint="-0.499984740745262"/>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s>
  <tableStyles count="0" defaultTableStyle="TableStyleMedium2" defaultPivotStyle="PivotStyleLight16"/>
  <colors>
    <mruColors>
      <color rgb="FFFFCD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xdr:col>
      <xdr:colOff>100013</xdr:colOff>
      <xdr:row>1</xdr:row>
      <xdr:rowOff>133350</xdr:rowOff>
    </xdr:from>
    <xdr:to>
      <xdr:col>9</xdr:col>
      <xdr:colOff>757237</xdr:colOff>
      <xdr:row>1</xdr:row>
      <xdr:rowOff>309562</xdr:rowOff>
    </xdr:to>
    <xdr:sp macro="" textlink="">
      <xdr:nvSpPr>
        <xdr:cNvPr id="2" name="Arrow: Right 1">
          <a:extLst>
            <a:ext uri="{FF2B5EF4-FFF2-40B4-BE49-F238E27FC236}">
              <a16:creationId xmlns:a16="http://schemas.microsoft.com/office/drawing/2014/main" id="{5CA913C4-410F-4B43-9215-F7F4A5307729}"/>
            </a:ext>
          </a:extLst>
        </xdr:cNvPr>
        <xdr:cNvSpPr/>
      </xdr:nvSpPr>
      <xdr:spPr>
        <a:xfrm>
          <a:off x="3367088" y="300038"/>
          <a:ext cx="3852862" cy="17621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1</xdr:col>
      <xdr:colOff>1790000</xdr:colOff>
      <xdr:row>0</xdr:row>
      <xdr:rowOff>500062</xdr:rowOff>
    </xdr:from>
    <xdr:to>
      <xdr:col>5</xdr:col>
      <xdr:colOff>676959</xdr:colOff>
      <xdr:row>0</xdr:row>
      <xdr:rowOff>1494160</xdr:rowOff>
    </xdr:to>
    <xdr:pic>
      <xdr:nvPicPr>
        <xdr:cNvPr id="4" name="Picture 3">
          <a:extLst>
            <a:ext uri="{FF2B5EF4-FFF2-40B4-BE49-F238E27FC236}">
              <a16:creationId xmlns:a16="http://schemas.microsoft.com/office/drawing/2014/main" id="{EDC3C018-6FA0-48C0-8C34-28AA2097565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50735" y="500062"/>
          <a:ext cx="3518490" cy="994098"/>
        </a:xfrm>
        <a:prstGeom prst="rect">
          <a:avLst/>
        </a:prstGeom>
      </xdr:spPr>
    </xdr:pic>
    <xdr:clientData/>
  </xdr:twoCellAnchor>
  <xdr:twoCellAnchor editAs="oneCell">
    <xdr:from>
      <xdr:col>10</xdr:col>
      <xdr:colOff>291700</xdr:colOff>
      <xdr:row>0</xdr:row>
      <xdr:rowOff>293450</xdr:rowOff>
    </xdr:from>
    <xdr:to>
      <xdr:col>11</xdr:col>
      <xdr:colOff>523697</xdr:colOff>
      <xdr:row>0</xdr:row>
      <xdr:rowOff>1190621</xdr:rowOff>
    </xdr:to>
    <xdr:pic>
      <xdr:nvPicPr>
        <xdr:cNvPr id="5" name="Picture 4">
          <a:extLst>
            <a:ext uri="{FF2B5EF4-FFF2-40B4-BE49-F238E27FC236}">
              <a16:creationId xmlns:a16="http://schemas.microsoft.com/office/drawing/2014/main" id="{BDE7A836-0DC9-4004-8827-4A0FC9EF72E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810623" y="293450"/>
          <a:ext cx="2077465" cy="897171"/>
        </a:xfrm>
        <a:prstGeom prst="rect">
          <a:avLst/>
        </a:prstGeom>
      </xdr:spPr>
    </xdr:pic>
    <xdr:clientData/>
  </xdr:twoCellAnchor>
  <xdr:twoCellAnchor>
    <xdr:from>
      <xdr:col>9</xdr:col>
      <xdr:colOff>60928</xdr:colOff>
      <xdr:row>0</xdr:row>
      <xdr:rowOff>1248404</xdr:rowOff>
    </xdr:from>
    <xdr:to>
      <xdr:col>12</xdr:col>
      <xdr:colOff>148825</xdr:colOff>
      <xdr:row>0</xdr:row>
      <xdr:rowOff>1717650</xdr:rowOff>
    </xdr:to>
    <xdr:sp macro="" textlink="">
      <xdr:nvSpPr>
        <xdr:cNvPr id="6" name="TextBox 5">
          <a:extLst>
            <a:ext uri="{FF2B5EF4-FFF2-40B4-BE49-F238E27FC236}">
              <a16:creationId xmlns:a16="http://schemas.microsoft.com/office/drawing/2014/main" id="{DF98360E-B23F-4593-9A53-B5A46CD8B232}"/>
            </a:ext>
          </a:extLst>
        </xdr:cNvPr>
        <xdr:cNvSpPr txBox="1"/>
      </xdr:nvSpPr>
      <xdr:spPr>
        <a:xfrm>
          <a:off x="7776178" y="1248404"/>
          <a:ext cx="4368195" cy="4692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accent1">
                  <a:lumMod val="50000"/>
                </a:schemeClr>
              </a:solidFill>
            </a:rPr>
            <a:t>Technical Assistance Search Tool</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gechamber.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33208-51FC-4A5E-AA63-877166212530}">
  <sheetPr>
    <tabColor theme="4" tint="0.39997558519241921"/>
  </sheetPr>
  <dimension ref="A1:Q500"/>
  <sheetViews>
    <sheetView showGridLines="0" tabSelected="1" zoomScale="80" zoomScaleNormal="80" workbookViewId="0">
      <selection activeCell="C8" sqref="C8"/>
    </sheetView>
  </sheetViews>
  <sheetFormatPr defaultColWidth="9" defaultRowHeight="13.15" x14ac:dyDescent="0.4"/>
  <cols>
    <col min="1" max="1" width="2.265625" style="1" customWidth="1"/>
    <col min="2" max="2" width="27.73046875" style="1" customWidth="1"/>
    <col min="3" max="3" width="21.59765625" style="1" customWidth="1"/>
    <col min="4" max="4" width="15.46484375" style="1" customWidth="1"/>
    <col min="5" max="5" width="9" style="1" hidden="1" customWidth="1"/>
    <col min="6" max="6" width="26.06640625" style="1" customWidth="1"/>
    <col min="7" max="7" width="5" style="2" hidden="1" customWidth="1"/>
    <col min="8" max="8" width="5.265625" style="2" hidden="1" customWidth="1"/>
    <col min="9" max="9" width="14.796875" style="1" customWidth="1"/>
    <col min="10" max="10" width="11.265625" style="1" customWidth="1"/>
    <col min="11" max="11" width="25.796875" style="1" customWidth="1"/>
    <col min="12" max="12" width="22.796875" style="1" customWidth="1"/>
    <col min="13" max="13" width="14.33203125" style="1" customWidth="1"/>
    <col min="14" max="14" width="16" style="1" customWidth="1"/>
    <col min="15" max="16" width="32.33203125" style="1" customWidth="1"/>
    <col min="17" max="17" width="12.59765625" style="1" customWidth="1"/>
    <col min="18" max="16384" width="9" style="1"/>
  </cols>
  <sheetData>
    <row r="1" spans="1:17" ht="174.75" customHeight="1" x14ac:dyDescent="0.4">
      <c r="A1" s="33"/>
      <c r="B1" s="33"/>
      <c r="C1" s="33"/>
      <c r="D1" s="33"/>
      <c r="E1" s="33"/>
      <c r="F1" s="33"/>
      <c r="G1" s="33"/>
      <c r="H1" s="33"/>
      <c r="I1" s="33"/>
      <c r="J1" s="33"/>
      <c r="K1" s="33"/>
      <c r="L1" s="33"/>
      <c r="M1" s="33"/>
      <c r="N1" s="33"/>
      <c r="O1" s="33"/>
      <c r="P1" s="33"/>
    </row>
    <row r="2" spans="1:17" ht="30.75" x14ac:dyDescent="0.9">
      <c r="A2" s="33"/>
      <c r="B2" s="39" t="s">
        <v>0</v>
      </c>
      <c r="C2" s="39"/>
      <c r="D2" s="33"/>
      <c r="E2" s="33"/>
      <c r="F2" s="33"/>
      <c r="G2" s="33"/>
      <c r="H2" s="33"/>
      <c r="I2" s="33"/>
      <c r="J2" s="39" t="s">
        <v>239</v>
      </c>
      <c r="K2" s="39"/>
      <c r="L2" s="39"/>
      <c r="M2" s="34"/>
      <c r="N2" s="34"/>
      <c r="O2" s="34"/>
      <c r="P2" s="34"/>
    </row>
    <row r="3" spans="1:17" x14ac:dyDescent="0.4">
      <c r="A3" s="33"/>
      <c r="B3" s="33"/>
      <c r="C3" s="33"/>
      <c r="D3" s="33"/>
      <c r="E3" s="33"/>
      <c r="F3" s="33"/>
      <c r="G3" s="33"/>
      <c r="H3" s="33"/>
      <c r="I3" s="33"/>
      <c r="J3" s="33"/>
      <c r="K3" s="33"/>
      <c r="L3" s="33"/>
      <c r="M3" s="34"/>
      <c r="N3" s="34"/>
      <c r="O3" s="34"/>
      <c r="P3" s="34"/>
    </row>
    <row r="4" spans="1:17" ht="18" x14ac:dyDescent="0.55000000000000004">
      <c r="A4" s="33"/>
      <c r="B4" s="38" t="s">
        <v>1128</v>
      </c>
      <c r="C4" s="38"/>
      <c r="D4" s="33"/>
      <c r="E4" s="33"/>
      <c r="F4" s="33"/>
      <c r="G4" s="33"/>
      <c r="H4" s="33"/>
      <c r="I4" s="33"/>
      <c r="J4" s="38" t="s">
        <v>1019</v>
      </c>
      <c r="K4" s="38"/>
      <c r="L4" s="38"/>
      <c r="M4" s="34"/>
      <c r="N4" s="34"/>
      <c r="O4" s="34"/>
      <c r="P4" s="34"/>
    </row>
    <row r="5" spans="1:17" ht="13.5" thickBot="1" x14ac:dyDescent="0.45">
      <c r="A5" s="33"/>
      <c r="B5" s="37"/>
      <c r="C5" s="37"/>
      <c r="D5" s="33"/>
      <c r="E5" s="33"/>
      <c r="F5" s="33"/>
      <c r="G5" s="33"/>
      <c r="H5" s="33"/>
      <c r="I5" s="33"/>
      <c r="J5" s="36"/>
      <c r="K5" s="36"/>
      <c r="L5" s="36"/>
      <c r="M5" s="35"/>
      <c r="N5" s="35"/>
      <c r="O5" s="35"/>
      <c r="P5" s="35"/>
    </row>
    <row r="6" spans="1:17" ht="64.150000000000006" customHeight="1" x14ac:dyDescent="0.4">
      <c r="A6" s="33"/>
      <c r="B6" s="10" t="s">
        <v>1807</v>
      </c>
      <c r="C6" s="25"/>
      <c r="D6" s="32"/>
      <c r="E6" s="9" t="s">
        <v>1016</v>
      </c>
      <c r="F6" s="8" t="s">
        <v>1018</v>
      </c>
      <c r="G6" s="9" t="s">
        <v>1</v>
      </c>
      <c r="H6" s="9" t="s">
        <v>4</v>
      </c>
      <c r="I6" s="9" t="s">
        <v>2</v>
      </c>
      <c r="J6" s="9" t="s">
        <v>820</v>
      </c>
      <c r="K6" s="9" t="s">
        <v>3</v>
      </c>
      <c r="L6" s="9" t="s">
        <v>232</v>
      </c>
      <c r="M6" s="9" t="s">
        <v>1618</v>
      </c>
      <c r="N6" s="9" t="s">
        <v>5</v>
      </c>
      <c r="O6" s="9" t="s">
        <v>6</v>
      </c>
      <c r="P6" s="9" t="s">
        <v>1801</v>
      </c>
    </row>
    <row r="7" spans="1:17" ht="64.150000000000006" customHeight="1" x14ac:dyDescent="0.4">
      <c r="A7" s="33"/>
      <c r="B7" s="11" t="s">
        <v>1808</v>
      </c>
      <c r="C7" s="26"/>
      <c r="D7" s="32"/>
      <c r="E7" s="4">
        <f>DATA2!U2</f>
        <v>1</v>
      </c>
      <c r="F7" s="29" t="str">
        <f t="shared" ref="F7:F70" si="0">HYPERLINK(H7,G7)</f>
        <v>51st Street Business Association</v>
      </c>
      <c r="G7" s="30" t="str">
        <f>IFERROR(INDEX(DATA2!C$2:C$482,MATCH('Search for Assistance'!$E7,DATA2!$A$2:$A$482,0)),"")</f>
        <v>51st Street Business Association</v>
      </c>
      <c r="H7" s="30" t="str">
        <f>IFERROR(INDEX(DATA2!D$2:D$482,MATCH('Search for Assistance'!$E7,DATA2!$A$2:$A$482,0)),"")</f>
        <v>https://www.51ststreetchicago.com/</v>
      </c>
      <c r="I7" s="31" t="str">
        <f>IFERROR(INDEX(DATA2!E$2:E$482,MATCH('Search for Assistance'!$E7,DATA2!$A$2:$A$482,0)),"")</f>
        <v>Sandra Bivens</v>
      </c>
      <c r="J7" s="31" t="str">
        <f>IFERROR(INDEX(DATA2!F$2:F$482,MATCH('Search for Assistance'!$E7,DATA2!$A$2:$A$482,0)),"")</f>
        <v>773-285-3401</v>
      </c>
      <c r="K7" s="31" t="str">
        <f>IFERROR(INDEX(DATA2!G$2:G$482,MATCH('Search for Assistance'!$E7,DATA2!$A$2:$A$482,0)),"")</f>
        <v>alexisbivensltd@yahoo.com</v>
      </c>
      <c r="L7" s="31" t="str">
        <f>IFERROR(INDEX(DATA2!H$2:H$482,MATCH('Search for Assistance'!$E7,DATA2!$A$2:$A$482,0)),"")</f>
        <v>220 E. 51st Street
Chicago, IL 60615</v>
      </c>
      <c r="M7" s="31" t="str">
        <f>IFERROR(INDEX(DATA2!I$2:I$482,MATCH('Search for Assistance'!$E7,DATA2!$A$2:$A$482,0)),"")</f>
        <v>All</v>
      </c>
      <c r="N7" s="31" t="str">
        <f>IFERROR(INDEX(DATA2!J$2:J$482,MATCH('Search for Assistance'!$E7,DATA2!$A$2:$A$482,0)),"")</f>
        <v>English</v>
      </c>
      <c r="O7" s="31" t="str">
        <f>IFERROR(INDEX(DATA2!K$2:K$482,MATCH('Search for Assistance'!$E7,DATA2!$A$2:$A$482,0)),"")</f>
        <v>Cook</v>
      </c>
      <c r="P7" s="31" t="str">
        <f>IFERROR(INDEX(DATA2!L$2:L$482,MATCH('Search for Assistance'!$E7,DATA2!$A$2:$A$482,0)),"")</f>
        <v>Chicago-- Washington Park, Chicago-- Grand Boulevard</v>
      </c>
      <c r="Q7" s="3"/>
    </row>
    <row r="8" spans="1:17" ht="64.150000000000006" customHeight="1" thickBot="1" x14ac:dyDescent="0.45">
      <c r="A8" s="33"/>
      <c r="B8" s="15" t="s">
        <v>1619</v>
      </c>
      <c r="C8" s="27"/>
      <c r="D8" s="32"/>
      <c r="E8" s="4">
        <f>DATA2!U3</f>
        <v>2</v>
      </c>
      <c r="F8" s="29" t="str">
        <f t="shared" si="0"/>
        <v>Allies for Community Business</v>
      </c>
      <c r="G8" s="30" t="str">
        <f>IFERROR(INDEX(DATA2!C$2:C$482,MATCH('Search for Assistance'!$E8,DATA2!$A$2:$A$482,0)),"")</f>
        <v>Allies for Community Business</v>
      </c>
      <c r="H8" s="30" t="str">
        <f>IFERROR(INDEX(DATA2!D$2:D$482,MATCH('Search for Assistance'!$E8,DATA2!$A$2:$A$482,0)),"")</f>
        <v>https://a4cb.org</v>
      </c>
      <c r="I8" s="31" t="str">
        <f>IFERROR(INDEX(DATA2!E$2:E$482,MATCH('Search for Assistance'!$E8,DATA2!$A$2:$A$482,0)),"")</f>
        <v>Brad McConnell</v>
      </c>
      <c r="J8" s="31" t="str">
        <f>IFERROR(INDEX(DATA2!F$2:F$482,MATCH('Search for Assistance'!$E8,DATA2!$A$2:$A$482,0)),"")</f>
        <v>312-275-3000</v>
      </c>
      <c r="K8" s="31" t="str">
        <f>IFERROR(INDEX(DATA2!G$2:G$482,MATCH('Search for Assistance'!$E8,DATA2!$A$2:$A$482,0)),"")</f>
        <v>bmcconnell@a4cb.org</v>
      </c>
      <c r="L8" s="31" t="str">
        <f>IFERROR(INDEX(DATA2!H$2:H$482,MATCH('Search for Assistance'!$E8,DATA2!$A$2:$A$482,0)),"")</f>
        <v>135 N Kedzie
Chicago, IL 60612</v>
      </c>
      <c r="M8" s="31" t="str">
        <f>IFERROR(INDEX(DATA2!I$2:I$482,MATCH('Search for Assistance'!$E8,DATA2!$A$2:$A$482,0)),"")</f>
        <v>All</v>
      </c>
      <c r="N8" s="31" t="str">
        <f>IFERROR(INDEX(DATA2!J$2:J$482,MATCH('Search for Assistance'!$E8,DATA2!$A$2:$A$482,0)),"")</f>
        <v>English, Spanish</v>
      </c>
      <c r="O8" s="31" t="str">
        <f>IFERROR(INDEX(DATA2!K$2:K$482,MATCH('Search for Assistance'!$E8,DATA2!$A$2:$A$482,0)),"")</f>
        <v>Cook</v>
      </c>
      <c r="P8" s="31" t="str">
        <f>IFERROR(INDEX(DATA2!L$2:L$482,MATCH('Search for Assistance'!$E8,DATA2!$A$2:$A$482,0)),"")</f>
        <v>Any Area in Cook County</v>
      </c>
      <c r="Q8" s="3"/>
    </row>
    <row r="9" spans="1:17" ht="64.150000000000006" customHeight="1" x14ac:dyDescent="0.4">
      <c r="A9" s="33"/>
      <c r="B9" s="22" t="s">
        <v>1617</v>
      </c>
      <c r="C9" s="28"/>
      <c r="E9" s="4">
        <f>DATA2!U4</f>
        <v>3</v>
      </c>
      <c r="F9" s="29" t="str">
        <f t="shared" si="0"/>
        <v>Alton Main Street</v>
      </c>
      <c r="G9" s="30" t="str">
        <f>IFERROR(INDEX(DATA2!C$2:C$482,MATCH('Search for Assistance'!$E9,DATA2!$A$2:$A$482,0)),"")</f>
        <v>Alton Main Street</v>
      </c>
      <c r="H9" s="30" t="str">
        <f>IFERROR(INDEX(DATA2!D$2:D$482,MATCH('Search for Assistance'!$E9,DATA2!$A$2:$A$482,0)),"")</f>
        <v>https://downtownalton.com/</v>
      </c>
      <c r="I9" s="31" t="str">
        <f>IFERROR(INDEX(DATA2!E$2:E$482,MATCH('Search for Assistance'!$E9,DATA2!$A$2:$A$482,0)),"")</f>
        <v xml:space="preserve">Sara McGibany </v>
      </c>
      <c r="J9" s="31" t="str">
        <f>IFERROR(INDEX(DATA2!F$2:F$482,MATCH('Search for Assistance'!$E9,DATA2!$A$2:$A$482,0)),"")</f>
        <v>618-463-1016</v>
      </c>
      <c r="K9" s="31" t="str">
        <f>IFERROR(INDEX(DATA2!G$2:G$482,MATCH('Search for Assistance'!$E9,DATA2!$A$2:$A$482,0)),"")</f>
        <v>sara@altonmainstreet.org</v>
      </c>
      <c r="L9" s="31" t="str">
        <f>IFERROR(INDEX(DATA2!H$2:H$482,MATCH('Search for Assistance'!$E9,DATA2!$A$2:$A$482,0)),"")</f>
        <v>111 E. 4th Street
Suite 315
Alton, IL 62002</v>
      </c>
      <c r="M9" s="31" t="str">
        <f>IFERROR(INDEX(DATA2!I$2:I$482,MATCH('Search for Assistance'!$E9,DATA2!$A$2:$A$482,0)),"")</f>
        <v>All, African-American/Black, Women, Immigrants, Rural</v>
      </c>
      <c r="N9" s="31" t="str">
        <f>IFERROR(INDEX(DATA2!J$2:J$482,MATCH('Search for Assistance'!$E9,DATA2!$A$2:$A$482,0)),"")</f>
        <v>English</v>
      </c>
      <c r="O9" s="31" t="str">
        <f>IFERROR(INDEX(DATA2!K$2:K$482,MATCH('Search for Assistance'!$E9,DATA2!$A$2:$A$482,0)),"")</f>
        <v>Madison</v>
      </c>
      <c r="P9" s="31" t="str">
        <f>IFERROR(INDEX(DATA2!L$2:L$482,MATCH('Search for Assistance'!$E9,DATA2!$A$2:$A$482,0)),"")</f>
        <v>Any Area in Madison County</v>
      </c>
      <c r="Q9" s="3"/>
    </row>
    <row r="10" spans="1:17" ht="64.150000000000006" customHeight="1" x14ac:dyDescent="0.4">
      <c r="A10" s="33"/>
      <c r="B10" s="33"/>
      <c r="C10" s="33"/>
      <c r="D10" s="33"/>
      <c r="E10" s="4">
        <f>DATA2!U5</f>
        <v>4</v>
      </c>
      <c r="F10" s="29" t="str">
        <f t="shared" si="0"/>
        <v>American Business Immigration Coalition</v>
      </c>
      <c r="G10" s="30" t="str">
        <f>IFERROR(INDEX(DATA2!C$2:C$482,MATCH('Search for Assistance'!$E10,DATA2!$A$2:$A$482,0)),"")</f>
        <v>American Business Immigration Coalition</v>
      </c>
      <c r="H10" s="30" t="str">
        <f>IFERROR(INDEX(DATA2!D$2:D$482,MATCH('Search for Assistance'!$E10,DATA2!$A$2:$A$482,0)),"")</f>
        <v>https://abic.us/</v>
      </c>
      <c r="I10" s="31" t="str">
        <f>IFERROR(INDEX(DATA2!E$2:E$482,MATCH('Search for Assistance'!$E10,DATA2!$A$2:$A$482,0)),"")</f>
        <v>Ken Kimber</v>
      </c>
      <c r="J10" s="31" t="str">
        <f>IFERROR(INDEX(DATA2!F$2:F$482,MATCH('Search for Assistance'!$E10,DATA2!$A$2:$A$482,0)),"")</f>
        <v>336-624-5017</v>
      </c>
      <c r="K10" s="31" t="str">
        <f>IFERROR(INDEX(DATA2!G$2:G$482,MATCH('Search for Assistance'!$E10,DATA2!$A$2:$A$482,0)),"")</f>
        <v>kkimber@americanbic.biz</v>
      </c>
      <c r="L10" s="31" t="str">
        <f>IFERROR(INDEX(DATA2!H$2:H$482,MATCH('Search for Assistance'!$E10,DATA2!$A$2:$A$482,0)),"")</f>
        <v>1801 S. Ashland Ave.
Chicago, IL 60608</v>
      </c>
      <c r="M10" s="31" t="str">
        <f>IFERROR(INDEX(DATA2!I$2:I$482,MATCH('Search for Assistance'!$E10,DATA2!$A$2:$A$482,0)),"")</f>
        <v>All, African-American/Black, American Indian (Native American) or Alaska Native, Asian, LatinX/Hispanic, Immigrants</v>
      </c>
      <c r="N10" s="31" t="str">
        <f>IFERROR(INDEX(DATA2!J$2:J$482,MATCH('Search for Assistance'!$E10,DATA2!$A$2:$A$482,0)),"")</f>
        <v>English, Mandarin, Cantonese, Korean, Tagalog, Vietnamese, Khmer, Thai, Lao, Gujarati, Punjabi, Urdu, Hindi</v>
      </c>
      <c r="O10" s="31" t="str">
        <f>IFERROR(INDEX(DATA2!K$2:K$482,MATCH('Search for Assistance'!$E10,DATA2!$A$2:$A$482,0)),"")</f>
        <v>Sangamon, Macon, Cook, McLean, Winnebago, Jackson</v>
      </c>
      <c r="P10" s="31" t="str">
        <f>IFERROR(INDEX(DATA2!L$2:L$482,MATCH('Search for Assistance'!$E10,DATA2!$A$2:$A$482,0)),"")</f>
        <v>Any Area in Sangamon County, Any Area in Macon County, Any Area in Cook County, Any Area in McLean County, Any Area in Winnebago County, Any Area in Jackson County</v>
      </c>
      <c r="Q10" s="3"/>
    </row>
    <row r="11" spans="1:17" ht="64.150000000000006" customHeight="1" x14ac:dyDescent="0.4">
      <c r="A11" s="33"/>
      <c r="B11" s="33"/>
      <c r="C11" s="33"/>
      <c r="D11" s="33"/>
      <c r="E11" s="4">
        <f>DATA2!U6</f>
        <v>5</v>
      </c>
      <c r="F11" s="29" t="str">
        <f t="shared" si="0"/>
        <v>Aurora Hispanic Chamber of Commerce</v>
      </c>
      <c r="G11" s="30" t="str">
        <f>IFERROR(INDEX(DATA2!C$2:C$482,MATCH('Search for Assistance'!$E11,DATA2!$A$2:$A$482,0)),"")</f>
        <v>Aurora Hispanic Chamber of Commerce</v>
      </c>
      <c r="H11" s="30" t="str">
        <f>IFERROR(INDEX(DATA2!D$2:D$482,MATCH('Search for Assistance'!$E11,DATA2!$A$2:$A$482,0)),"")</f>
        <v>http://ahcc-il.com/</v>
      </c>
      <c r="I11" s="31" t="str">
        <f>IFERROR(INDEX(DATA2!E$2:E$482,MATCH('Search for Assistance'!$E11,DATA2!$A$2:$A$482,0)),"")</f>
        <v>Karina Garcia</v>
      </c>
      <c r="J11" s="31" t="str">
        <f>IFERROR(INDEX(DATA2!F$2:F$482,MATCH('Search for Assistance'!$E11,DATA2!$A$2:$A$482,0)),"")</f>
        <v>331-442-1617</v>
      </c>
      <c r="K11" s="31" t="str">
        <f>IFERROR(INDEX(DATA2!G$2:G$482,MATCH('Search for Assistance'!$E11,DATA2!$A$2:$A$482,0)),"")</f>
        <v>ceo@ahcc-il.com</v>
      </c>
      <c r="L11" s="31" t="str">
        <f>IFERROR(INDEX(DATA2!H$2:H$482,MATCH('Search for Assistance'!$E11,DATA2!$A$2:$A$482,0)),"")</f>
        <v>54 W Downer Pl #103
Aurora, IL 60506</v>
      </c>
      <c r="M11" s="31" t="str">
        <f>IFERROR(INDEX(DATA2!I$2:I$482,MATCH('Search for Assistance'!$E11,DATA2!$A$2:$A$482,0)),"")</f>
        <v>All, LatinX/Hispanic, Women, Veterans, Rural</v>
      </c>
      <c r="N11" s="31" t="str">
        <f>IFERROR(INDEX(DATA2!J$2:J$482,MATCH('Search for Assistance'!$E11,DATA2!$A$2:$A$482,0)),"")</f>
        <v>English, Spanish</v>
      </c>
      <c r="O11" s="31" t="str">
        <f>IFERROR(INDEX(DATA2!K$2:K$482,MATCH('Search for Assistance'!$E11,DATA2!$A$2:$A$482,0)),"")</f>
        <v>DuPage, Kane, Kendall, Will</v>
      </c>
      <c r="P11" s="31" t="str">
        <f>IFERROR(INDEX(DATA2!L$2:L$482,MATCH('Search for Assistance'!$E11,DATA2!$A$2:$A$482,0)),"")</f>
        <v>Aurora</v>
      </c>
      <c r="Q11" s="3"/>
    </row>
    <row r="12" spans="1:17" ht="64.150000000000006" customHeight="1" x14ac:dyDescent="0.4">
      <c r="A12" s="33"/>
      <c r="B12" s="33"/>
      <c r="C12" s="33"/>
      <c r="D12" s="33"/>
      <c r="E12" s="4">
        <f>DATA2!U7</f>
        <v>6</v>
      </c>
      <c r="F12" s="29" t="str">
        <f t="shared" si="0"/>
        <v>Austin African American Business Networking Association</v>
      </c>
      <c r="G12" s="30" t="str">
        <f>IFERROR(INDEX(DATA2!C$2:C$482,MATCH('Search for Assistance'!$E12,DATA2!$A$2:$A$482,0)),"")</f>
        <v>Austin African American Business Networking Association</v>
      </c>
      <c r="H12" s="30" t="str">
        <f>IFERROR(INDEX(DATA2!D$2:D$482,MATCH('Search for Assistance'!$E12,DATA2!$A$2:$A$482,0)),"")</f>
        <v>https://www.aaabna.org</v>
      </c>
      <c r="I12" s="31" t="str">
        <f>IFERROR(INDEX(DATA2!E$2:E$482,MATCH('Search for Assistance'!$E12,DATA2!$A$2:$A$482,0)),"")</f>
        <v>Malcolm Crawford</v>
      </c>
      <c r="J12" s="31" t="str">
        <f>IFERROR(INDEX(DATA2!F$2:F$482,MATCH('Search for Assistance'!$E12,DATA2!$A$2:$A$482,0)),"")</f>
        <v>773-626-4497</v>
      </c>
      <c r="K12" s="31" t="str">
        <f>IFERROR(INDEX(DATA2!G$2:G$482,MATCH('Search for Assistance'!$E12,DATA2!$A$2:$A$482,0)),"")</f>
        <v>info@aaabna.org</v>
      </c>
      <c r="L12" s="31" t="str">
        <f>IFERROR(INDEX(DATA2!H$2:H$482,MATCH('Search for Assistance'!$E12,DATA2!$A$2:$A$482,0)),"")</f>
        <v>5820 W Chicago Ave
Chicago, IL 60651</v>
      </c>
      <c r="M12" s="31" t="str">
        <f>IFERROR(INDEX(DATA2!I$2:I$482,MATCH('Search for Assistance'!$E12,DATA2!$A$2:$A$482,0)),"")</f>
        <v>All, African-American/Black, Women</v>
      </c>
      <c r="N12" s="31" t="str">
        <f>IFERROR(INDEX(DATA2!J$2:J$482,MATCH('Search for Assistance'!$E12,DATA2!$A$2:$A$482,0)),"")</f>
        <v>English</v>
      </c>
      <c r="O12" s="31" t="str">
        <f>IFERROR(INDEX(DATA2!K$2:K$482,MATCH('Search for Assistance'!$E12,DATA2!$A$2:$A$482,0)),"")</f>
        <v>Cook</v>
      </c>
      <c r="P12" s="31" t="str">
        <f>IFERROR(INDEX(DATA2!L$2:L$482,MATCH('Search for Assistance'!$E12,DATA2!$A$2:$A$482,0)),"")</f>
        <v>Chicago-- Austin</v>
      </c>
      <c r="Q12" s="3"/>
    </row>
    <row r="13" spans="1:17" ht="64.150000000000006" customHeight="1" x14ac:dyDescent="0.4">
      <c r="A13" s="33"/>
      <c r="B13" s="33"/>
      <c r="C13" s="33"/>
      <c r="D13" s="33"/>
      <c r="E13" s="4">
        <f>DATA2!U8</f>
        <v>7</v>
      </c>
      <c r="F13" s="29" t="str">
        <f t="shared" si="0"/>
        <v>Austin Chamber of Commerce</v>
      </c>
      <c r="G13" s="30" t="str">
        <f>IFERROR(INDEX(DATA2!C$2:C$482,MATCH('Search for Assistance'!$E13,DATA2!$A$2:$A$482,0)),"")</f>
        <v>Austin Chamber of Commerce</v>
      </c>
      <c r="H13" s="30" t="str">
        <f>IFERROR(INDEX(DATA2!D$2:D$482,MATCH('Search for Assistance'!$E13,DATA2!$A$2:$A$482,0)),"")</f>
        <v>https://chicagoaustinchamber.com</v>
      </c>
      <c r="I13" s="31" t="str">
        <f>IFERROR(INDEX(DATA2!E$2:E$482,MATCH('Search for Assistance'!$E13,DATA2!$A$2:$A$482,0)),"")</f>
        <v>Tina Augustus</v>
      </c>
      <c r="J13" s="31" t="str">
        <f>IFERROR(INDEX(DATA2!F$2:F$482,MATCH('Search for Assistance'!$E13,DATA2!$A$2:$A$482,0)),"")</f>
        <v>779-210-1714</v>
      </c>
      <c r="K13" s="31" t="str">
        <f>IFERROR(INDEX(DATA2!G$2:G$482,MATCH('Search for Assistance'!$E13,DATA2!$A$2:$A$482,0)),"")</f>
        <v>janenestephenson@yahoo.com</v>
      </c>
      <c r="L13" s="31" t="str">
        <f>IFERROR(INDEX(DATA2!H$2:H$482,MATCH('Search for Assistance'!$E13,DATA2!$A$2:$A$482,0)),"")</f>
        <v>645 South Central Ave
Chicago, IL 60644</v>
      </c>
      <c r="M13" s="31" t="str">
        <f>IFERROR(INDEX(DATA2!I$2:I$482,MATCH('Search for Assistance'!$E13,DATA2!$A$2:$A$482,0)),"")</f>
        <v>All, African-American/Black, Women</v>
      </c>
      <c r="N13" s="31" t="str">
        <f>IFERROR(INDEX(DATA2!J$2:J$482,MATCH('Search for Assistance'!$E13,DATA2!$A$2:$A$482,0)),"")</f>
        <v>English</v>
      </c>
      <c r="O13" s="31" t="str">
        <f>IFERROR(INDEX(DATA2!K$2:K$482,MATCH('Search for Assistance'!$E13,DATA2!$A$2:$A$482,0)),"")</f>
        <v>Cook</v>
      </c>
      <c r="P13" s="31" t="str">
        <f>IFERROR(INDEX(DATA2!L$2:L$482,MATCH('Search for Assistance'!$E13,DATA2!$A$2:$A$482,0)),"")</f>
        <v>Chicago-- Austin</v>
      </c>
      <c r="Q13" s="3"/>
    </row>
    <row r="14" spans="1:17" ht="64.150000000000006" customHeight="1" x14ac:dyDescent="0.4">
      <c r="A14" s="33"/>
      <c r="B14" s="33"/>
      <c r="C14" s="33"/>
      <c r="D14" s="33"/>
      <c r="E14" s="4">
        <f>DATA2!U9</f>
        <v>8</v>
      </c>
      <c r="F14" s="29" t="str">
        <f t="shared" si="0"/>
        <v>Back of the Yards Neighborhood Council</v>
      </c>
      <c r="G14" s="30" t="str">
        <f>IFERROR(INDEX(DATA2!C$2:C$482,MATCH('Search for Assistance'!$E14,DATA2!$A$2:$A$482,0)),"")</f>
        <v>Back of the Yards Neighborhood Council</v>
      </c>
      <c r="H14" s="30" t="str">
        <f>IFERROR(INDEX(DATA2!D$2:D$482,MATCH('Search for Assistance'!$E14,DATA2!$A$2:$A$482,0)),"")</f>
        <v>https://www.bync.org</v>
      </c>
      <c r="I14" s="31" t="str">
        <f>IFERROR(INDEX(DATA2!E$2:E$482,MATCH('Search for Assistance'!$E14,DATA2!$A$2:$A$482,0)),"")</f>
        <v>Craig Chico</v>
      </c>
      <c r="J14" s="31" t="str">
        <f>IFERROR(INDEX(DATA2!F$2:F$482,MATCH('Search for Assistance'!$E14,DATA2!$A$2:$A$482,0)),"")</f>
        <v>872-281-7832</v>
      </c>
      <c r="K14" s="31" t="str">
        <f>IFERROR(INDEX(DATA2!G$2:G$482,MATCH('Search for Assistance'!$E14,DATA2!$A$2:$A$482,0)),"")</f>
        <v>cchico@bync.org</v>
      </c>
      <c r="L14" s="31" t="str">
        <f>IFERROR(INDEX(DATA2!H$2:H$482,MATCH('Search for Assistance'!$E14,DATA2!$A$2:$A$482,0)),"")</f>
        <v>1823 W 47th Street
Chicago, IL 60609</v>
      </c>
      <c r="M14" s="31" t="str">
        <f>IFERROR(INDEX(DATA2!I$2:I$482,MATCH('Search for Assistance'!$E14,DATA2!$A$2:$A$482,0)),"")</f>
        <v>All, LatinX/Hispanic, Immigrants</v>
      </c>
      <c r="N14" s="31" t="str">
        <f>IFERROR(INDEX(DATA2!J$2:J$482,MATCH('Search for Assistance'!$E14,DATA2!$A$2:$A$482,0)),"")</f>
        <v>English, Spanish</v>
      </c>
      <c r="O14" s="31" t="str">
        <f>IFERROR(INDEX(DATA2!K$2:K$482,MATCH('Search for Assistance'!$E14,DATA2!$A$2:$A$482,0)),"")</f>
        <v>Cook</v>
      </c>
      <c r="P14" s="31" t="str">
        <f>IFERROR(INDEX(DATA2!L$2:L$482,MATCH('Search for Assistance'!$E14,DATA2!$A$2:$A$482,0)),"")</f>
        <v>Chicago-- Back of the Yards / New City, Chicago-- Brighton Park</v>
      </c>
      <c r="Q14" s="3"/>
    </row>
    <row r="15" spans="1:17" ht="64.150000000000006" customHeight="1" x14ac:dyDescent="0.4">
      <c r="A15" s="33"/>
      <c r="B15" s="33"/>
      <c r="C15" s="33"/>
      <c r="D15" s="33"/>
      <c r="E15" s="4">
        <f>DATA2!U10</f>
        <v>9</v>
      </c>
      <c r="F15" s="29" t="str">
        <f t="shared" si="0"/>
        <v>Batavia MainStreet</v>
      </c>
      <c r="G15" s="30" t="str">
        <f>IFERROR(INDEX(DATA2!C$2:C$482,MATCH('Search for Assistance'!$E15,DATA2!$A$2:$A$482,0)),"")</f>
        <v>Batavia MainStreet</v>
      </c>
      <c r="H15" s="30" t="str">
        <f>IFERROR(INDEX(DATA2!D$2:D$482,MATCH('Search for Assistance'!$E15,DATA2!$A$2:$A$482,0)),"")</f>
        <v>https://downtownbatavia.com/</v>
      </c>
      <c r="I15" s="31" t="str">
        <f>IFERROR(INDEX(DATA2!E$2:E$482,MATCH('Search for Assistance'!$E15,DATA2!$A$2:$A$482,0)),"")</f>
        <v xml:space="preserve">Beth Walker </v>
      </c>
      <c r="J15" s="31" t="str">
        <f>IFERROR(INDEX(DATA2!F$2:F$482,MATCH('Search for Assistance'!$E15,DATA2!$A$2:$A$482,0)),"")</f>
        <v>630-761-3528</v>
      </c>
      <c r="K15" s="31" t="str">
        <f>IFERROR(INDEX(DATA2!G$2:G$482,MATCH('Search for Assistance'!$E15,DATA2!$A$2:$A$482,0)),"")</f>
        <v>Beth@downtownbatavia.com</v>
      </c>
      <c r="L15" s="31" t="str">
        <f>IFERROR(INDEX(DATA2!H$2:H$482,MATCH('Search for Assistance'!$E15,DATA2!$A$2:$A$482,0)),"")</f>
        <v>5 E Wilson Street
Batavia, IL 60510</v>
      </c>
      <c r="M15" s="31" t="str">
        <f>IFERROR(INDEX(DATA2!I$2:I$482,MATCH('Search for Assistance'!$E15,DATA2!$A$2:$A$482,0)),"")</f>
        <v>All, Women, Veterans, Immigrants</v>
      </c>
      <c r="N15" s="31" t="str">
        <f>IFERROR(INDEX(DATA2!J$2:J$482,MATCH('Search for Assistance'!$E15,DATA2!$A$2:$A$482,0)),"")</f>
        <v>English</v>
      </c>
      <c r="O15" s="31" t="str">
        <f>IFERROR(INDEX(DATA2!K$2:K$482,MATCH('Search for Assistance'!$E15,DATA2!$A$2:$A$482,0)),"")</f>
        <v>DuPage, Kane</v>
      </c>
      <c r="P15" s="31" t="str">
        <f>IFERROR(INDEX(DATA2!L$2:L$482,MATCH('Search for Assistance'!$E15,DATA2!$A$2:$A$482,0)),"")</f>
        <v>Batavia</v>
      </c>
      <c r="Q15" s="3"/>
    </row>
    <row r="16" spans="1:17" ht="64.150000000000006" customHeight="1" x14ac:dyDescent="0.4">
      <c r="A16" s="33"/>
      <c r="B16" s="33"/>
      <c r="C16" s="33"/>
      <c r="D16" s="33"/>
      <c r="E16" s="4">
        <f>DATA2!U11</f>
        <v>10</v>
      </c>
      <c r="F16" s="29" t="str">
        <f t="shared" si="0"/>
        <v>Beardstown Chamber of Commerce</v>
      </c>
      <c r="G16" s="30" t="str">
        <f>IFERROR(INDEX(DATA2!C$2:C$482,MATCH('Search for Assistance'!$E16,DATA2!$A$2:$A$482,0)),"")</f>
        <v>Beardstown Chamber of Commerce</v>
      </c>
      <c r="H16" s="30" t="str">
        <f>IFERROR(INDEX(DATA2!D$2:D$482,MATCH('Search for Assistance'!$E16,DATA2!$A$2:$A$482,0)),"")</f>
        <v>https://www.beardstownil.org/</v>
      </c>
      <c r="I16" s="31" t="str">
        <f>IFERROR(INDEX(DATA2!E$2:E$482,MATCH('Search for Assistance'!$E16,DATA2!$A$2:$A$482,0)),"")</f>
        <v>Katie Vitale</v>
      </c>
      <c r="J16" s="31" t="str">
        <f>IFERROR(INDEX(DATA2!F$2:F$482,MATCH('Search for Assistance'!$E16,DATA2!$A$2:$A$482,0)),"")</f>
        <v>217-323-3271</v>
      </c>
      <c r="K16" s="31" t="str">
        <f>IFERROR(INDEX(DATA2!G$2:G$482,MATCH('Search for Assistance'!$E16,DATA2!$A$2:$A$482,0)),"")</f>
        <v>info@beardstownil.org</v>
      </c>
      <c r="L16" s="31" t="str">
        <f>IFERROR(INDEX(DATA2!H$2:H$482,MATCH('Search for Assistance'!$E16,DATA2!$A$2:$A$482,0)),"")</f>
        <v>101 West Third Street
Beardstown, IL 62618</v>
      </c>
      <c r="M16" s="31" t="str">
        <f>IFERROR(INDEX(DATA2!I$2:I$482,MATCH('Search for Assistance'!$E16,DATA2!$A$2:$A$482,0)),"")</f>
        <v>All, Rural</v>
      </c>
      <c r="N16" s="31" t="str">
        <f>IFERROR(INDEX(DATA2!J$2:J$482,MATCH('Search for Assistance'!$E16,DATA2!$A$2:$A$482,0)),"")</f>
        <v>English, Spanish</v>
      </c>
      <c r="O16" s="31" t="str">
        <f>IFERROR(INDEX(DATA2!K$2:K$482,MATCH('Search for Assistance'!$E16,DATA2!$A$2:$A$482,0)),"")</f>
        <v>Cass</v>
      </c>
      <c r="P16" s="31" t="str">
        <f>IFERROR(INDEX(DATA2!L$2:L$482,MATCH('Search for Assistance'!$E16,DATA2!$A$2:$A$482,0)),"")</f>
        <v>Any Area in Cass County</v>
      </c>
      <c r="Q16" s="3"/>
    </row>
    <row r="17" spans="1:17" ht="64.150000000000006" customHeight="1" x14ac:dyDescent="0.4">
      <c r="A17" s="33"/>
      <c r="B17" s="33"/>
      <c r="C17" s="33"/>
      <c r="D17" s="33"/>
      <c r="E17" s="4">
        <f>DATA2!U12</f>
        <v>11</v>
      </c>
      <c r="F17" s="29" t="str">
        <f t="shared" si="0"/>
        <v>Berwyn Development Corporation</v>
      </c>
      <c r="G17" s="30" t="str">
        <f>IFERROR(INDEX(DATA2!C$2:C$482,MATCH('Search for Assistance'!$E17,DATA2!$A$2:$A$482,0)),"")</f>
        <v>Berwyn Development Corporation</v>
      </c>
      <c r="H17" s="30" t="str">
        <f>IFERROR(INDEX(DATA2!D$2:D$482,MATCH('Search for Assistance'!$E17,DATA2!$A$2:$A$482,0)),"")</f>
        <v>https://www.berwyn.net</v>
      </c>
      <c r="I17" s="31" t="str">
        <f>IFERROR(INDEX(DATA2!E$2:E$482,MATCH('Search for Assistance'!$E17,DATA2!$A$2:$A$482,0)),"")</f>
        <v>David Hulseberg</v>
      </c>
      <c r="J17" s="31" t="str">
        <f>IFERROR(INDEX(DATA2!F$2:F$482,MATCH('Search for Assistance'!$E17,DATA2!$A$2:$A$482,0)),"")</f>
        <v>708-788-8100</v>
      </c>
      <c r="K17" s="31" t="str">
        <f>IFERROR(INDEX(DATA2!G$2:G$482,MATCH('Search for Assistance'!$E17,DATA2!$A$2:$A$482,0)),"")</f>
        <v>davidh@berwyn.net</v>
      </c>
      <c r="L17" s="31" t="str">
        <f>IFERROR(INDEX(DATA2!H$2:H$482,MATCH('Search for Assistance'!$E17,DATA2!$A$2:$A$482,0)),"")</f>
        <v>3322 S Oak Park Ave 2nd floor
Berwyn, IL 60402</v>
      </c>
      <c r="M17" s="31" t="str">
        <f>IFERROR(INDEX(DATA2!I$2:I$482,MATCH('Search for Assistance'!$E17,DATA2!$A$2:$A$482,0)),"")</f>
        <v>All</v>
      </c>
      <c r="N17" s="31" t="str">
        <f>IFERROR(INDEX(DATA2!J$2:J$482,MATCH('Search for Assistance'!$E17,DATA2!$A$2:$A$482,0)),"")</f>
        <v>Spanish, English</v>
      </c>
      <c r="O17" s="31" t="str">
        <f>IFERROR(INDEX(DATA2!K$2:K$482,MATCH('Search for Assistance'!$E17,DATA2!$A$2:$A$482,0)),"")</f>
        <v>Cook</v>
      </c>
      <c r="P17" s="31" t="str">
        <f>IFERROR(INDEX(DATA2!L$2:L$482,MATCH('Search for Assistance'!$E17,DATA2!$A$2:$A$482,0)),"")</f>
        <v>Western Suburbs, Berwyn</v>
      </c>
      <c r="Q17" s="3"/>
    </row>
    <row r="18" spans="1:17" ht="64.150000000000006" customHeight="1" x14ac:dyDescent="0.4">
      <c r="A18" s="33"/>
      <c r="B18" s="33"/>
      <c r="C18" s="33"/>
      <c r="D18" s="33"/>
      <c r="E18" s="4">
        <f>DATA2!U13</f>
        <v>12</v>
      </c>
      <c r="F18" s="29" t="str">
        <f t="shared" si="0"/>
        <v>Black Business Alliance Peoria Chapter dba Minority Business Development Center</v>
      </c>
      <c r="G18" s="30" t="str">
        <f>IFERROR(INDEX(DATA2!C$2:C$482,MATCH('Search for Assistance'!$E18,DATA2!$A$2:$A$482,0)),"")</f>
        <v>Black Business Alliance Peoria Chapter dba Minority Business Development Center</v>
      </c>
      <c r="H18" s="30" t="str">
        <f>IFERROR(INDEX(DATA2!D$2:D$482,MATCH('Search for Assistance'!$E18,DATA2!$A$2:$A$482,0)),"")</f>
        <v>https://mbdcpeoria.org/</v>
      </c>
      <c r="I18" s="31" t="str">
        <f>IFERROR(INDEX(DATA2!E$2:E$482,MATCH('Search for Assistance'!$E18,DATA2!$A$2:$A$482,0)),"")</f>
        <v>Denise Moore</v>
      </c>
      <c r="J18" s="31" t="str">
        <f>IFERROR(INDEX(DATA2!F$2:F$482,MATCH('Search for Assistance'!$E18,DATA2!$A$2:$A$482,0)),"")</f>
        <v>309-966-3989</v>
      </c>
      <c r="K18" s="31" t="str">
        <f>IFERROR(INDEX(DATA2!G$2:G$482,MATCH('Search for Assistance'!$E18,DATA2!$A$2:$A$482,0)),"")</f>
        <v>denisemoore2020@yahoo.com</v>
      </c>
      <c r="L18" s="31" t="str">
        <f>IFERROR(INDEX(DATA2!H$2:H$482,MATCH('Search for Assistance'!$E18,DATA2!$A$2:$A$482,0)),"")</f>
        <v>2139 SW Adams Street
Peoria, IL 61602</v>
      </c>
      <c r="M18" s="31" t="str">
        <f>IFERROR(INDEX(DATA2!I$2:I$482,MATCH('Search for Assistance'!$E18,DATA2!$A$2:$A$482,0)),"")</f>
        <v>All, African-American/Black, Women</v>
      </c>
      <c r="N18" s="31" t="str">
        <f>IFERROR(INDEX(DATA2!J$2:J$482,MATCH('Search for Assistance'!$E18,DATA2!$A$2:$A$482,0)),"")</f>
        <v>English</v>
      </c>
      <c r="O18" s="31" t="str">
        <f>IFERROR(INDEX(DATA2!K$2:K$482,MATCH('Search for Assistance'!$E18,DATA2!$A$2:$A$482,0)),"")</f>
        <v>McLean</v>
      </c>
      <c r="P18" s="31" t="str">
        <f>IFERROR(INDEX(DATA2!L$2:L$482,MATCH('Search for Assistance'!$E18,DATA2!$A$2:$A$482,0)),"")</f>
        <v>Bloomington</v>
      </c>
      <c r="Q18" s="3"/>
    </row>
    <row r="19" spans="1:17" ht="64.150000000000006" customHeight="1" x14ac:dyDescent="0.4">
      <c r="A19" s="33"/>
      <c r="B19" s="33"/>
      <c r="C19" s="33"/>
      <c r="D19" s="33"/>
      <c r="E19" s="4">
        <f>DATA2!U14</f>
        <v>13</v>
      </c>
      <c r="F19" s="29" t="str">
        <f t="shared" si="0"/>
        <v>Blackhawk Hills Regional Council</v>
      </c>
      <c r="G19" s="30" t="str">
        <f>IFERROR(INDEX(DATA2!C$2:C$482,MATCH('Search for Assistance'!$E19,DATA2!$A$2:$A$482,0)),"")</f>
        <v>Blackhawk Hills Regional Council</v>
      </c>
      <c r="H19" s="30" t="str">
        <f>IFERROR(INDEX(DATA2!D$2:D$482,MATCH('Search for Assistance'!$E19,DATA2!$A$2:$A$482,0)),"")</f>
        <v>https://www.blackhawkhills.com/</v>
      </c>
      <c r="I19" s="31" t="str">
        <f>IFERROR(INDEX(DATA2!E$2:E$482,MATCH('Search for Assistance'!$E19,DATA2!$A$2:$A$482,0)),"")</f>
        <v>Daniel Payette</v>
      </c>
      <c r="J19" s="31" t="str">
        <f>IFERROR(INDEX(DATA2!F$2:F$482,MATCH('Search for Assistance'!$E19,DATA2!$A$2:$A$482,0)),"")</f>
        <v>815-625-3854</v>
      </c>
      <c r="K19" s="31" t="str">
        <f>IFERROR(INDEX(DATA2!G$2:G$482,MATCH('Search for Assistance'!$E19,DATA2!$A$2:$A$482,0)),"")</f>
        <v>daniel.payette@blackhawkhills.com</v>
      </c>
      <c r="L19" s="31" t="str">
        <f>IFERROR(INDEX(DATA2!H$2:H$482,MATCH('Search for Assistance'!$E19,DATA2!$A$2:$A$482,0)),"")</f>
        <v>309 1st Ave
Rock Falls, IL 61071</v>
      </c>
      <c r="M19" s="31" t="str">
        <f>IFERROR(INDEX(DATA2!I$2:I$482,MATCH('Search for Assistance'!$E19,DATA2!$A$2:$A$482,0)),"")</f>
        <v>All, Rural</v>
      </c>
      <c r="N19" s="31" t="str">
        <f>IFERROR(INDEX(DATA2!J$2:J$482,MATCH('Search for Assistance'!$E19,DATA2!$A$2:$A$482,0)),"")</f>
        <v>English</v>
      </c>
      <c r="O19" s="31" t="str">
        <f>IFERROR(INDEX(DATA2!K$2:K$482,MATCH('Search for Assistance'!$E19,DATA2!$A$2:$A$482,0)),"")</f>
        <v>Carroll, Jo Daviess, Lee, Ogle, Stephenson, Whiteside</v>
      </c>
      <c r="P19" s="31" t="str">
        <f>IFERROR(INDEX(DATA2!L$2:L$482,MATCH('Search for Assistance'!$E19,DATA2!$A$2:$A$482,0)),"")</f>
        <v>Any Area in Carroll County, Any Area in Jo Daviess County, Any Area in Lee County, Any Area in Ogle County, Any Area in Stephenson County, Any Area in Whiteside County</v>
      </c>
      <c r="Q19" s="3"/>
    </row>
    <row r="20" spans="1:17" ht="64.150000000000006" customHeight="1" x14ac:dyDescent="0.4">
      <c r="A20" s="33"/>
      <c r="B20" s="33"/>
      <c r="C20" s="33"/>
      <c r="D20" s="33"/>
      <c r="E20" s="4">
        <f>DATA2!U15</f>
        <v>14</v>
      </c>
      <c r="F20" s="29" t="str">
        <f t="shared" si="0"/>
        <v>Board of Trustees Western Illinois University</v>
      </c>
      <c r="G20" s="30" t="str">
        <f>IFERROR(INDEX(DATA2!C$2:C$482,MATCH('Search for Assistance'!$E20,DATA2!$A$2:$A$482,0)),"")</f>
        <v>Board of Trustees Western Illinois University</v>
      </c>
      <c r="H20" s="30" t="str">
        <f>IFERROR(INDEX(DATA2!D$2:D$482,MATCH('Search for Assistance'!$E20,DATA2!$A$2:$A$482,0)),"")</f>
        <v>http://www.wiu.edu/</v>
      </c>
      <c r="I20" s="31" t="str">
        <f>IFERROR(INDEX(DATA2!E$2:E$482,MATCH('Search for Assistance'!$E20,DATA2!$A$2:$A$482,0)),"")</f>
        <v>Sandy Wittig</v>
      </c>
      <c r="J20" s="31" t="str">
        <f>IFERROR(INDEX(DATA2!F$2:F$482,MATCH('Search for Assistance'!$E20,DATA2!$A$2:$A$482,0)),"")</f>
        <v>309-298-2637</v>
      </c>
      <c r="K20" s="31" t="str">
        <f>IFERROR(INDEX(DATA2!G$2:G$482,MATCH('Search for Assistance'!$E20,DATA2!$A$2:$A$482,0)),"")</f>
        <v>SK-Wittig@wiu.edu</v>
      </c>
      <c r="L20" s="31" t="str">
        <f>IFERROR(INDEX(DATA2!H$2:H$482,MATCH('Search for Assistance'!$E20,DATA2!$A$2:$A$482,0)),"")</f>
        <v>1 University Circle
Macomb, IL, 61455</v>
      </c>
      <c r="M20" s="31" t="str">
        <f>IFERROR(INDEX(DATA2!I$2:I$482,MATCH('Search for Assistance'!$E20,DATA2!$A$2:$A$482,0)),"")</f>
        <v>All, African-American/Black, LatinX/Hispanic, Women, Veterans, Rural, Persons with Disabilities, Immigrants</v>
      </c>
      <c r="N20" s="31" t="str">
        <f>IFERROR(INDEX(DATA2!J$2:J$482,MATCH('Search for Assistance'!$E20,DATA2!$A$2:$A$482,0)),"")</f>
        <v>English, Spanish, Yoruba, Igbo, French, Hausa</v>
      </c>
      <c r="O20" s="31" t="str">
        <f>IFERROR(INDEX(DATA2!K$2:K$482,MATCH('Search for Assistance'!$E20,DATA2!$A$2:$A$482,0)),"")</f>
        <v>Knox, Warren, Henderson, Hancock, McDonough, Schuyler, Brown, Pike, Adams</v>
      </c>
      <c r="P20" s="31" t="str">
        <f>IFERROR(INDEX(DATA2!L$2:L$482,MATCH('Search for Assistance'!$E20,DATA2!$A$2:$A$482,0)),"")</f>
        <v>Any Area in Knox County, Any Area in Warren County, Any Area in Henderson County, Any Area in Hancock County, Any Area in McDonough County, Any Area in Schuyler County, Any Area in Brown County, Any Area in Pike County, Any Area in Adams County</v>
      </c>
      <c r="Q20" s="3"/>
    </row>
    <row r="21" spans="1:17" ht="64.150000000000006" customHeight="1" x14ac:dyDescent="0.4">
      <c r="A21" s="33"/>
      <c r="B21" s="33"/>
      <c r="C21" s="33"/>
      <c r="D21" s="33"/>
      <c r="E21" s="4">
        <f>DATA2!U16</f>
        <v>15</v>
      </c>
      <c r="F21" s="29" t="str">
        <f t="shared" si="0"/>
        <v>Bradley University - Turner Center for Entrepreneurship</v>
      </c>
      <c r="G21" s="30" t="str">
        <f>IFERROR(INDEX(DATA2!C$2:C$482,MATCH('Search for Assistance'!$E21,DATA2!$A$2:$A$482,0)),"")</f>
        <v>Bradley University - Turner Center for Entrepreneurship</v>
      </c>
      <c r="H21" s="30" t="str">
        <f>IFERROR(INDEX(DATA2!D$2:D$482,MATCH('Search for Assistance'!$E21,DATA2!$A$2:$A$482,0)),"")</f>
        <v>https://www.bradley.edu/</v>
      </c>
      <c r="I21" s="31" t="str">
        <f>IFERROR(INDEX(DATA2!E$2:E$482,MATCH('Search for Assistance'!$E21,DATA2!$A$2:$A$482,0)),"")</f>
        <v>Jim Foley</v>
      </c>
      <c r="J21" s="31" t="str">
        <f>IFERROR(INDEX(DATA2!F$2:F$482,MATCH('Search for Assistance'!$E21,DATA2!$A$2:$A$482,0)),"")</f>
        <v>309-677-3075</v>
      </c>
      <c r="K21" s="31" t="str">
        <f>IFERROR(INDEX(DATA2!G$2:G$482,MATCH('Search for Assistance'!$E21,DATA2!$A$2:$A$482,0)),"")</f>
        <v>jff@fsmail.bradley.edu</v>
      </c>
      <c r="L21" s="31" t="str">
        <f>IFERROR(INDEX(DATA2!H$2:H$482,MATCH('Search for Assistance'!$E21,DATA2!$A$2:$A$482,0)),"")</f>
        <v>1501 W Bradley Ave
Peoria, IL 61625</v>
      </c>
      <c r="M21" s="31" t="str">
        <f>IFERROR(INDEX(DATA2!I$2:I$482,MATCH('Search for Assistance'!$E21,DATA2!$A$2:$A$482,0)),"")</f>
        <v>All, Rural</v>
      </c>
      <c r="N21" s="31" t="str">
        <f>IFERROR(INDEX(DATA2!J$2:J$482,MATCH('Search for Assistance'!$E21,DATA2!$A$2:$A$482,0)),"")</f>
        <v>English</v>
      </c>
      <c r="O21" s="31" t="str">
        <f>IFERROR(INDEX(DATA2!K$2:K$482,MATCH('Search for Assistance'!$E21,DATA2!$A$2:$A$482,0)),"")</f>
        <v>Fulton, Mason, Peoria, Tazewell, Woodford</v>
      </c>
      <c r="P21" s="31" t="str">
        <f>IFERROR(INDEX(DATA2!L$2:L$482,MATCH('Search for Assistance'!$E21,DATA2!$A$2:$A$482,0)),"")</f>
        <v>Any Area in Fulton County, Any Area in Mason County, Any Area in Peoria County, Any Area in Tazewell County, Any Area in Woodford County</v>
      </c>
      <c r="Q21" s="3"/>
    </row>
    <row r="22" spans="1:17" ht="64.150000000000006" customHeight="1" x14ac:dyDescent="0.4">
      <c r="A22" s="33"/>
      <c r="B22" s="33"/>
      <c r="C22" s="33"/>
      <c r="D22" s="33"/>
      <c r="E22" s="4">
        <f>DATA2!U17</f>
        <v>16</v>
      </c>
      <c r="F22" s="29" t="str">
        <f t="shared" si="0"/>
        <v>Calumet Area Industrial Commission</v>
      </c>
      <c r="G22" s="30" t="str">
        <f>IFERROR(INDEX(DATA2!C$2:C$482,MATCH('Search for Assistance'!$E22,DATA2!$A$2:$A$482,0)),"")</f>
        <v>Calumet Area Industrial Commission</v>
      </c>
      <c r="H22" s="30" t="str">
        <f>IFERROR(INDEX(DATA2!D$2:D$482,MATCH('Search for Assistance'!$E22,DATA2!$A$2:$A$482,0)),"")</f>
        <v>http://calumetareaindustrial.com/</v>
      </c>
      <c r="I22" s="31" t="str">
        <f>IFERROR(INDEX(DATA2!E$2:E$482,MATCH('Search for Assistance'!$E22,DATA2!$A$2:$A$482,0)),"")</f>
        <v>Beth Dybala</v>
      </c>
      <c r="J22" s="31" t="str">
        <f>IFERROR(INDEX(DATA2!F$2:F$482,MATCH('Search for Assistance'!$E22,DATA2!$A$2:$A$482,0)),"")</f>
        <v>773-928-6000</v>
      </c>
      <c r="K22" s="31" t="str">
        <f>IFERROR(INDEX(DATA2!G$2:G$482,MATCH('Search for Assistance'!$E22,DATA2!$A$2:$A$482,0)),"")</f>
        <v>Beth@calumetareaindustrial.com</v>
      </c>
      <c r="L22" s="31" t="str">
        <f>IFERROR(INDEX(DATA2!H$2:H$482,MATCH('Search for Assistance'!$E22,DATA2!$A$2:$A$482,0)),"")</f>
        <v>1000 E. 111th Street
Chicago, IL 60628</v>
      </c>
      <c r="M22" s="31" t="str">
        <f>IFERROR(INDEX(DATA2!I$2:I$482,MATCH('Search for Assistance'!$E22,DATA2!$A$2:$A$482,0)),"")</f>
        <v>All</v>
      </c>
      <c r="N22" s="31" t="str">
        <f>IFERROR(INDEX(DATA2!J$2:J$482,MATCH('Search for Assistance'!$E22,DATA2!$A$2:$A$482,0)),"")</f>
        <v>English</v>
      </c>
      <c r="O22" s="31" t="str">
        <f>IFERROR(INDEX(DATA2!K$2:K$482,MATCH('Search for Assistance'!$E22,DATA2!$A$2:$A$482,0)),"")</f>
        <v>Cook</v>
      </c>
      <c r="P22" s="31" t="str">
        <f>IFERROR(INDEX(DATA2!L$2:L$482,MATCH('Search for Assistance'!$E22,DATA2!$A$2:$A$482,0)),"")</f>
        <v>Chicago-- Calumet, Chicago-- Roseland, Chicago-- Pullman</v>
      </c>
      <c r="Q22" s="3"/>
    </row>
    <row r="23" spans="1:17" ht="64.150000000000006" customHeight="1" x14ac:dyDescent="0.4">
      <c r="A23" s="33"/>
      <c r="B23" s="33"/>
      <c r="C23" s="33"/>
      <c r="D23" s="33"/>
      <c r="E23" s="4">
        <f>DATA2!U18</f>
        <v>17</v>
      </c>
      <c r="F23" s="29" t="str">
        <f t="shared" si="0"/>
        <v>Carbondale Main Street, Inc.</v>
      </c>
      <c r="G23" s="30" t="str">
        <f>IFERROR(INDEX(DATA2!C$2:C$482,MATCH('Search for Assistance'!$E23,DATA2!$A$2:$A$482,0)),"")</f>
        <v>Carbondale Main Street, Inc.</v>
      </c>
      <c r="H23" s="30" t="str">
        <f>IFERROR(INDEX(DATA2!D$2:D$482,MATCH('Search for Assistance'!$E23,DATA2!$A$2:$A$482,0)),"")</f>
        <v>http://carbondalemainstreet.com/</v>
      </c>
      <c r="I23" s="31" t="str">
        <f>IFERROR(INDEX(DATA2!E$2:E$482,MATCH('Search for Assistance'!$E23,DATA2!$A$2:$A$482,0)),"")</f>
        <v>Meghan Cole</v>
      </c>
      <c r="J23" s="31" t="str">
        <f>IFERROR(INDEX(DATA2!F$2:F$482,MATCH('Search for Assistance'!$E23,DATA2!$A$2:$A$482,0)),"")</f>
        <v>618-529-8040</v>
      </c>
      <c r="K23" s="31" t="str">
        <f>IFERROR(INDEX(DATA2!G$2:G$482,MATCH('Search for Assistance'!$E23,DATA2!$A$2:$A$482,0)),"")</f>
        <v>info@carbondalemainstreet.com</v>
      </c>
      <c r="L23" s="31" t="str">
        <f>IFERROR(INDEX(DATA2!H$2:H$482,MATCH('Search for Assistance'!$E23,DATA2!$A$2:$A$482,0)),"")</f>
        <v>121 S Illinois Avenue
Carbondale, IL 62901</v>
      </c>
      <c r="M23" s="31" t="str">
        <f>IFERROR(INDEX(DATA2!I$2:I$482,MATCH('Search for Assistance'!$E23,DATA2!$A$2:$A$482,0)),"")</f>
        <v>All, African-American/Black, Women, Veterans</v>
      </c>
      <c r="N23" s="31" t="str">
        <f>IFERROR(INDEX(DATA2!J$2:J$482,MATCH('Search for Assistance'!$E23,DATA2!$A$2:$A$482,0)),"")</f>
        <v>English</v>
      </c>
      <c r="O23" s="31" t="str">
        <f>IFERROR(INDEX(DATA2!K$2:K$482,MATCH('Search for Assistance'!$E23,DATA2!$A$2:$A$482,0)),"")</f>
        <v>Jackson</v>
      </c>
      <c r="P23" s="31" t="str">
        <f>IFERROR(INDEX(DATA2!L$2:L$482,MATCH('Search for Assistance'!$E23,DATA2!$A$2:$A$482,0)),"")</f>
        <v>Any Area in Jackson County</v>
      </c>
      <c r="Q23" s="3"/>
    </row>
    <row r="24" spans="1:17" ht="64.150000000000006" customHeight="1" x14ac:dyDescent="0.4">
      <c r="A24" s="33"/>
      <c r="B24" s="33"/>
      <c r="C24" s="33"/>
      <c r="D24" s="33"/>
      <c r="E24" s="4">
        <f>DATA2!U19</f>
        <v>18</v>
      </c>
      <c r="F24" s="29" t="str">
        <f t="shared" si="0"/>
        <v>Center for Changing Lives</v>
      </c>
      <c r="G24" s="30" t="str">
        <f>IFERROR(INDEX(DATA2!C$2:C$482,MATCH('Search for Assistance'!$E24,DATA2!$A$2:$A$482,0)),"")</f>
        <v>Center for Changing Lives</v>
      </c>
      <c r="H24" s="30" t="str">
        <f>IFERROR(INDEX(DATA2!D$2:D$482,MATCH('Search for Assistance'!$E24,DATA2!$A$2:$A$482,0)),"")</f>
        <v>https://www.cclconnect.org</v>
      </c>
      <c r="I24" s="31" t="str">
        <f>IFERROR(INDEX(DATA2!E$2:E$482,MATCH('Search for Assistance'!$E24,DATA2!$A$2:$A$482,0)),"")</f>
        <v>Jessica Lee</v>
      </c>
      <c r="J24" s="31" t="str">
        <f>IFERROR(INDEX(DATA2!F$2:F$482,MATCH('Search for Assistance'!$E24,DATA2!$A$2:$A$482,0)),"")</f>
        <v>773-342-6210</v>
      </c>
      <c r="K24" s="31" t="str">
        <f>IFERROR(INDEX(DATA2!G$2:G$482,MATCH('Search for Assistance'!$E24,DATA2!$A$2:$A$482,0)),"")</f>
        <v>jessica@cclconnect.org</v>
      </c>
      <c r="L24" s="31" t="str">
        <f>IFERROR(INDEX(DATA2!H$2:H$482,MATCH('Search for Assistance'!$E24,DATA2!$A$2:$A$482,0)),"")</f>
        <v>1955 N St. Louis Ave
Chicago, IL 60647</v>
      </c>
      <c r="M24" s="31" t="str">
        <f>IFERROR(INDEX(DATA2!I$2:I$482,MATCH('Search for Assistance'!$E24,DATA2!$A$2:$A$482,0)),"")</f>
        <v>All, LatinX/Hispanic, Women, Immigrants</v>
      </c>
      <c r="N24" s="31" t="str">
        <f>IFERROR(INDEX(DATA2!J$2:J$482,MATCH('Search for Assistance'!$E24,DATA2!$A$2:$A$482,0)),"")</f>
        <v>English, Spanish</v>
      </c>
      <c r="O24" s="31" t="str">
        <f>IFERROR(INDEX(DATA2!K$2:K$482,MATCH('Search for Assistance'!$E24,DATA2!$A$2:$A$482,0)),"")</f>
        <v>Cook</v>
      </c>
      <c r="P24" s="31" t="str">
        <f>IFERROR(INDEX(DATA2!L$2:L$482,MATCH('Search for Assistance'!$E24,DATA2!$A$2:$A$482,0)),"")</f>
        <v>Chicago-- Logan Square, Chicago-- Humboldt Park, Chicago-- Hermosa</v>
      </c>
      <c r="Q24" s="3"/>
    </row>
    <row r="25" spans="1:17" ht="64.150000000000006" customHeight="1" x14ac:dyDescent="0.4">
      <c r="A25" s="33"/>
      <c r="B25" s="33"/>
      <c r="C25" s="33"/>
      <c r="D25" s="33"/>
      <c r="E25" s="4">
        <f>DATA2!U20</f>
        <v>19</v>
      </c>
      <c r="F25" s="29" t="str">
        <f t="shared" si="0"/>
        <v>Chamber 57</v>
      </c>
      <c r="G25" s="30" t="str">
        <f>IFERROR(INDEX(DATA2!C$2:C$482,MATCH('Search for Assistance'!$E25,DATA2!$A$2:$A$482,0)),"")</f>
        <v>Chamber 57</v>
      </c>
      <c r="H25" s="30" t="str">
        <f>IFERROR(INDEX(DATA2!D$2:D$482,MATCH('Search for Assistance'!$E25,DATA2!$A$2:$A$482,0)),"")</f>
        <v>https://www.chamber57.org</v>
      </c>
      <c r="I25" s="31" t="str">
        <f>IFERROR(INDEX(DATA2!E$2:E$482,MATCH('Search for Assistance'!$E25,DATA2!$A$2:$A$482,0)),"")</f>
        <v>Percy Scott</v>
      </c>
      <c r="J25" s="31" t="str">
        <f>IFERROR(INDEX(DATA2!F$2:F$482,MATCH('Search for Assistance'!$E25,DATA2!$A$2:$A$482,0)),"")</f>
        <v>773-696-0676</v>
      </c>
      <c r="K25" s="31" t="str">
        <f>IFERROR(INDEX(DATA2!G$2:G$482,MATCH('Search for Assistance'!$E25,DATA2!$A$2:$A$482,0)),"")</f>
        <v>Pscott@chamber57.org</v>
      </c>
      <c r="L25" s="31" t="str">
        <f>IFERROR(INDEX(DATA2!H$2:H$482,MATCH('Search for Assistance'!$E25,DATA2!$A$2:$A$482,0)),"")</f>
        <v>20650 S Cicero Ave
Suite 1186
Matteson, IL 60443</v>
      </c>
      <c r="M25" s="31" t="str">
        <f>IFERROR(INDEX(DATA2!I$2:I$482,MATCH('Search for Assistance'!$E25,DATA2!$A$2:$A$482,0)),"")</f>
        <v>All, African-American/Black, Women</v>
      </c>
      <c r="N25" s="31" t="str">
        <f>IFERROR(INDEX(DATA2!J$2:J$482,MATCH('Search for Assistance'!$E25,DATA2!$A$2:$A$482,0)),"")</f>
        <v>English</v>
      </c>
      <c r="O25" s="31" t="str">
        <f>IFERROR(INDEX(DATA2!K$2:K$482,MATCH('Search for Assistance'!$E25,DATA2!$A$2:$A$482,0)),"")</f>
        <v>Cook</v>
      </c>
      <c r="P25" s="31" t="str">
        <f>IFERROR(INDEX(DATA2!L$2:L$482,MATCH('Search for Assistance'!$E25,DATA2!$A$2:$A$482,0)),"")</f>
        <v>South Suburbs</v>
      </c>
      <c r="Q25" s="3"/>
    </row>
    <row r="26" spans="1:17" ht="64.150000000000006" customHeight="1" x14ac:dyDescent="0.4">
      <c r="A26" s="33"/>
      <c r="B26" s="33"/>
      <c r="C26" s="33"/>
      <c r="D26" s="33"/>
      <c r="E26" s="4">
        <f>DATA2!U21</f>
        <v>20</v>
      </c>
      <c r="F26" s="29" t="str">
        <f t="shared" si="0"/>
        <v>Champaign County Black Chamber of Commerce</v>
      </c>
      <c r="G26" s="30" t="str">
        <f>IFERROR(INDEX(DATA2!C$2:C$482,MATCH('Search for Assistance'!$E26,DATA2!$A$2:$A$482,0)),"")</f>
        <v>Champaign County Black Chamber of Commerce</v>
      </c>
      <c r="H26" s="30" t="str">
        <f>IFERROR(INDEX(DATA2!D$2:D$482,MATCH('Search for Assistance'!$E26,DATA2!$A$2:$A$482,0)),"")</f>
        <v>https://www.theccbcc.org/</v>
      </c>
      <c r="I26" s="31" t="str">
        <f>IFERROR(INDEX(DATA2!E$2:E$482,MATCH('Search for Assistance'!$E26,DATA2!$A$2:$A$482,0)),"")</f>
        <v>Will Kyles</v>
      </c>
      <c r="J26" s="31" t="str">
        <f>IFERROR(INDEX(DATA2!F$2:F$482,MATCH('Search for Assistance'!$E26,DATA2!$A$2:$A$482,0)),"")</f>
        <v>217-552-3625</v>
      </c>
      <c r="K26" s="31" t="str">
        <f>IFERROR(INDEX(DATA2!G$2:G$482,MATCH('Search for Assistance'!$E26,DATA2!$A$2:$A$482,0)),"")</f>
        <v>wkyles@ilbcc.org</v>
      </c>
      <c r="L26" s="31" t="str">
        <f>IFERROR(INDEX(DATA2!H$2:H$482,MATCH('Search for Assistance'!$E26,DATA2!$A$2:$A$482,0)),"")</f>
        <v>408 Taylor Thomas Lane
Champaign, IL 61820</v>
      </c>
      <c r="M26" s="31" t="str">
        <f>IFERROR(INDEX(DATA2!I$2:I$482,MATCH('Search for Assistance'!$E26,DATA2!$A$2:$A$482,0)),"")</f>
        <v>All, Women, African-American/Black</v>
      </c>
      <c r="N26" s="31" t="str">
        <f>IFERROR(INDEX(DATA2!J$2:J$482,MATCH('Search for Assistance'!$E26,DATA2!$A$2:$A$482,0)),"")</f>
        <v>English</v>
      </c>
      <c r="O26" s="31" t="str">
        <f>IFERROR(INDEX(DATA2!K$2:K$482,MATCH('Search for Assistance'!$E26,DATA2!$A$2:$A$482,0)),"")</f>
        <v>Champaign</v>
      </c>
      <c r="P26" s="31" t="str">
        <f>IFERROR(INDEX(DATA2!L$2:L$482,MATCH('Search for Assistance'!$E26,DATA2!$A$2:$A$482,0)),"")</f>
        <v>Any Area in Champaign County</v>
      </c>
      <c r="Q26" s="3"/>
    </row>
    <row r="27" spans="1:17" ht="64.150000000000006" customHeight="1" x14ac:dyDescent="0.4">
      <c r="A27" s="33"/>
      <c r="B27" s="33"/>
      <c r="C27" s="33"/>
      <c r="D27" s="33"/>
      <c r="E27" s="4">
        <f>DATA2!U22</f>
        <v>21</v>
      </c>
      <c r="F27" s="29" t="str">
        <f t="shared" si="0"/>
        <v>Champaign County Chamber of Commerce</v>
      </c>
      <c r="G27" s="30" t="str">
        <f>IFERROR(INDEX(DATA2!C$2:C$482,MATCH('Search for Assistance'!$E27,DATA2!$A$2:$A$482,0)),"")</f>
        <v>Champaign County Chamber of Commerce</v>
      </c>
      <c r="H27" s="30" t="str">
        <f>IFERROR(INDEX(DATA2!D$2:D$482,MATCH('Search for Assistance'!$E27,DATA2!$A$2:$A$482,0)),"")</f>
        <v>https://www.champaigncounty.org/</v>
      </c>
      <c r="I27" s="31" t="str">
        <f>IFERROR(INDEX(DATA2!E$2:E$482,MATCH('Search for Assistance'!$E27,DATA2!$A$2:$A$482,0)),"")</f>
        <v>Laura Weis</v>
      </c>
      <c r="J27" s="31" t="str">
        <f>IFERROR(INDEX(DATA2!F$2:F$482,MATCH('Search for Assistance'!$E27,DATA2!$A$2:$A$482,0)),"")</f>
        <v>217-359-1791</v>
      </c>
      <c r="K27" s="31" t="str">
        <f>IFERROR(INDEX(DATA2!G$2:G$482,MATCH('Search for Assistance'!$E27,DATA2!$A$2:$A$482,0)),"")</f>
        <v>lauraw@champaigncounty.org</v>
      </c>
      <c r="L27" s="31" t="str">
        <f>IFERROR(INDEX(DATA2!H$2:H$482,MATCH('Search for Assistance'!$E27,DATA2!$A$2:$A$482,0)),"")</f>
        <v>303 W. Kirby Avenue
Champaign, IL 61820</v>
      </c>
      <c r="M27" s="31" t="str">
        <f>IFERROR(INDEX(DATA2!I$2:I$482,MATCH('Search for Assistance'!$E27,DATA2!$A$2:$A$482,0)),"")</f>
        <v>All, LatinX/Hispanic, African-American/Black, Women, Rural</v>
      </c>
      <c r="N27" s="31" t="str">
        <f>IFERROR(INDEX(DATA2!J$2:J$482,MATCH('Search for Assistance'!$E27,DATA2!$A$2:$A$482,0)),"")</f>
        <v>English</v>
      </c>
      <c r="O27" s="31" t="str">
        <f>IFERROR(INDEX(DATA2!K$2:K$482,MATCH('Search for Assistance'!$E27,DATA2!$A$2:$A$482,0)),"")</f>
        <v>Champaign</v>
      </c>
      <c r="P27" s="31" t="str">
        <f>IFERROR(INDEX(DATA2!L$2:L$482,MATCH('Search for Assistance'!$E27,DATA2!$A$2:$A$482,0)),"")</f>
        <v>Any Area in Champaign County</v>
      </c>
      <c r="Q27" s="3"/>
    </row>
    <row r="28" spans="1:17" ht="64.150000000000006" customHeight="1" x14ac:dyDescent="0.4">
      <c r="A28" s="33"/>
      <c r="B28" s="33"/>
      <c r="C28" s="33"/>
      <c r="D28" s="33"/>
      <c r="E28" s="4">
        <f>DATA2!U23</f>
        <v>22</v>
      </c>
      <c r="F28" s="29" t="str">
        <f t="shared" si="0"/>
        <v>Champaign County Economic Development Corporation</v>
      </c>
      <c r="G28" s="30" t="str">
        <f>IFERROR(INDEX(DATA2!C$2:C$482,MATCH('Search for Assistance'!$E28,DATA2!$A$2:$A$482,0)),"")</f>
        <v>Champaign County Economic Development Corporation</v>
      </c>
      <c r="H28" s="30" t="str">
        <f>IFERROR(INDEX(DATA2!D$2:D$482,MATCH('Search for Assistance'!$E28,DATA2!$A$2:$A$482,0)),"")</f>
        <v>https://champaigncountyedc.org/</v>
      </c>
      <c r="I28" s="31" t="str">
        <f>IFERROR(INDEX(DATA2!E$2:E$482,MATCH('Search for Assistance'!$E28,DATA2!$A$2:$A$482,0)),"")</f>
        <v>Carly McCrory-McKay</v>
      </c>
      <c r="J28" s="31" t="str">
        <f>IFERROR(INDEX(DATA2!F$2:F$482,MATCH('Search for Assistance'!$E28,DATA2!$A$2:$A$482,0)),"")</f>
        <v>217-359-6261</v>
      </c>
      <c r="K28" s="31" t="str">
        <f>IFERROR(INDEX(DATA2!G$2:G$482,MATCH('Search for Assistance'!$E28,DATA2!$A$2:$A$482,0)),"")</f>
        <v>carly@champaigncountyedc.org</v>
      </c>
      <c r="L28" s="31" t="str">
        <f>IFERROR(INDEX(DATA2!H$2:H$482,MATCH('Search for Assistance'!$E28,DATA2!$A$2:$A$482,0)),"")</f>
        <v>1817 S. Neil Street
Suite 100
Champaign, IL 61820</v>
      </c>
      <c r="M28" s="31" t="str">
        <f>IFERROR(INDEX(DATA2!I$2:I$482,MATCH('Search for Assistance'!$E28,DATA2!$A$2:$A$482,0)),"")</f>
        <v>All, LatinX/Hispanic, African-American/Black, Women, Veterans, Persons with Disabilities, Immigrants, Rural</v>
      </c>
      <c r="N28" s="31" t="str">
        <f>IFERROR(INDEX(DATA2!J$2:J$482,MATCH('Search for Assistance'!$E28,DATA2!$A$2:$A$482,0)),"")</f>
        <v xml:space="preserve">English, Spanish, French, Italian, Portuguese, Mandarin, Chinese Dialects, Arabic, Q’anjob’al  </v>
      </c>
      <c r="O28" s="31" t="str">
        <f>IFERROR(INDEX(DATA2!K$2:K$482,MATCH('Search for Assistance'!$E28,DATA2!$A$2:$A$482,0)),"")</f>
        <v>Champaign, Coles, Cumberland, DeWitt, Douglas, Edgar, Effingham, Ford, Iroquois, Macon, Moultrie, Piatt, Shelby, Vermilion</v>
      </c>
      <c r="P28" s="31" t="str">
        <f>IFERROR(INDEX(DATA2!L$2:L$482,MATCH('Search for Assistance'!$E28,DATA2!$A$2:$A$482,0)),"")</f>
        <v>Any Area in Champaign County, Any Area in Coles County, Any Area in Cumberland County, Any Area in DeWitt County, Any Area in Douglas County, Any Area in Edgar County, Any Area in Effingham County, Any Area in Ford County, Any Area in Iroquois County, Any Area in Macon County, Any Area in Moultrie County, Any Area in Piatt County, Any Area in Shelby County, Any Area in Vermilion County</v>
      </c>
      <c r="Q28" s="3"/>
    </row>
    <row r="29" spans="1:17" ht="64.150000000000006" customHeight="1" x14ac:dyDescent="0.4">
      <c r="A29" s="33"/>
      <c r="B29" s="33"/>
      <c r="C29" s="33"/>
      <c r="D29" s="33"/>
      <c r="E29" s="4">
        <f>DATA2!U24</f>
        <v>23</v>
      </c>
      <c r="F29" s="29" t="str">
        <f t="shared" si="0"/>
        <v>Chicago MSDC</v>
      </c>
      <c r="G29" s="30" t="str">
        <f>IFERROR(INDEX(DATA2!C$2:C$482,MATCH('Search for Assistance'!$E29,DATA2!$A$2:$A$482,0)),"")</f>
        <v>Chicago MSDC</v>
      </c>
      <c r="H29" s="30" t="str">
        <f>IFERROR(INDEX(DATA2!D$2:D$482,MATCH('Search for Assistance'!$E29,DATA2!$A$2:$A$482,0)),"")</f>
        <v>https://www.chicagomsdc.org</v>
      </c>
      <c r="I29" s="31" t="str">
        <f>IFERROR(INDEX(DATA2!E$2:E$482,MATCH('Search for Assistance'!$E29,DATA2!$A$2:$A$482,0)),"")</f>
        <v>Vincent Williams</v>
      </c>
      <c r="J29" s="31" t="str">
        <f>IFERROR(INDEX(DATA2!F$2:F$482,MATCH('Search for Assistance'!$E29,DATA2!$A$2:$A$482,0)),"")</f>
        <v>312-755-2566</v>
      </c>
      <c r="K29" s="31" t="str">
        <f>IFERROR(INDEX(DATA2!G$2:G$482,MATCH('Search for Assistance'!$E29,DATA2!$A$2:$A$482,0)),"")</f>
        <v>vwilliams@chicagomsdc.org</v>
      </c>
      <c r="L29" s="31" t="str">
        <f>IFERROR(INDEX(DATA2!H$2:H$482,MATCH('Search for Assistance'!$E29,DATA2!$A$2:$A$482,0)),"")</f>
        <v>216 W. Jackson Blvd. 
Suite 600
Chicago, IL 60606</v>
      </c>
      <c r="M29" s="31" t="str">
        <f>IFERROR(INDEX(DATA2!I$2:I$482,MATCH('Search for Assistance'!$E29,DATA2!$A$2:$A$482,0)),"")</f>
        <v>All</v>
      </c>
      <c r="N29" s="31" t="str">
        <f>IFERROR(INDEX(DATA2!J$2:J$482,MATCH('Search for Assistance'!$E29,DATA2!$A$2:$A$482,0)),"")</f>
        <v>English, Spanish</v>
      </c>
      <c r="O29" s="31" t="str">
        <f>IFERROR(INDEX(DATA2!K$2:K$482,MATCH('Search for Assistance'!$E29,DATA2!$A$2:$A$482,0)),"")</f>
        <v>Cook</v>
      </c>
      <c r="P29" s="31" t="str">
        <f>IFERROR(INDEX(DATA2!L$2:L$482,MATCH('Search for Assistance'!$E29,DATA2!$A$2:$A$482,0)),"")</f>
        <v>Any Area in Cook County</v>
      </c>
      <c r="Q29" s="3"/>
    </row>
    <row r="30" spans="1:17" ht="64.150000000000006" customHeight="1" x14ac:dyDescent="0.4">
      <c r="A30" s="33"/>
      <c r="B30" s="33"/>
      <c r="C30" s="33"/>
      <c r="D30" s="33"/>
      <c r="E30" s="4">
        <f>DATA2!U25</f>
        <v>24</v>
      </c>
      <c r="F30" s="29" t="str">
        <f t="shared" si="0"/>
        <v>Chicago Southland Chamber of Commerce</v>
      </c>
      <c r="G30" s="30" t="str">
        <f>IFERROR(INDEX(DATA2!C$2:C$482,MATCH('Search for Assistance'!$E30,DATA2!$A$2:$A$482,0)),"")</f>
        <v>Chicago Southland Chamber of Commerce</v>
      </c>
      <c r="H30" s="30" t="str">
        <f>IFERROR(INDEX(DATA2!D$2:D$482,MATCH('Search for Assistance'!$E30,DATA2!$A$2:$A$482,0)),"")</f>
        <v>https://www.chicagosouthlandchamber.com</v>
      </c>
      <c r="I30" s="31" t="str">
        <f>IFERROR(INDEX(DATA2!E$2:E$482,MATCH('Search for Assistance'!$E30,DATA2!$A$2:$A$482,0)),"")</f>
        <v>Terri Winfree</v>
      </c>
      <c r="J30" s="31" t="str">
        <f>IFERROR(INDEX(DATA2!F$2:F$482,MATCH('Search for Assistance'!$E30,DATA2!$A$2:$A$482,0)),"")</f>
        <v>708-957-6950</v>
      </c>
      <c r="K30" s="31" t="str">
        <f>IFERROR(INDEX(DATA2!G$2:G$482,MATCH('Search for Assistance'!$E30,DATA2!$A$2:$A$482,0)),"")</f>
        <v>Terri@chicagosouthlandchamber.com</v>
      </c>
      <c r="L30" s="31" t="str">
        <f>IFERROR(INDEX(DATA2!H$2:H$482,MATCH('Search for Assistance'!$E30,DATA2!$A$2:$A$482,0)),"")</f>
        <v>P.O. Box 946
Frankfort, IL 60423</v>
      </c>
      <c r="M30" s="31" t="str">
        <f>IFERROR(INDEX(DATA2!I$2:I$482,MATCH('Search for Assistance'!$E30,DATA2!$A$2:$A$482,0)),"")</f>
        <v>All, LatinX/Hispanic, Women, Veterans, Persons with Disabilities, Immigrants, Rural</v>
      </c>
      <c r="N30" s="31" t="str">
        <f>IFERROR(INDEX(DATA2!J$2:J$482,MATCH('Search for Assistance'!$E30,DATA2!$A$2:$A$482,0)),"")</f>
        <v>English, Spanish</v>
      </c>
      <c r="O30" s="31" t="str">
        <f>IFERROR(INDEX(DATA2!K$2:K$482,MATCH('Search for Assistance'!$E30,DATA2!$A$2:$A$482,0)),"")</f>
        <v>Cook, Fulton, Will</v>
      </c>
      <c r="P30" s="31" t="str">
        <f>IFERROR(INDEX(DATA2!L$2:L$482,MATCH('Search for Assistance'!$E30,DATA2!$A$2:$A$482,0)),"")</f>
        <v>South Suburbs, London Mills</v>
      </c>
      <c r="Q30" s="3"/>
    </row>
    <row r="31" spans="1:17" ht="64.150000000000006" customHeight="1" x14ac:dyDescent="0.4">
      <c r="A31" s="33"/>
      <c r="B31" s="33"/>
      <c r="C31" s="33"/>
      <c r="D31" s="33"/>
      <c r="E31" s="4">
        <f>DATA2!U26</f>
        <v>25</v>
      </c>
      <c r="F31" s="29" t="str">
        <f t="shared" si="0"/>
        <v>City of Fairfield- Economic Department</v>
      </c>
      <c r="G31" s="30" t="str">
        <f>IFERROR(INDEX(DATA2!C$2:C$482,MATCH('Search for Assistance'!$E31,DATA2!$A$2:$A$482,0)),"")</f>
        <v>City of Fairfield- Economic Department</v>
      </c>
      <c r="H31" s="30" t="str">
        <f>IFERROR(INDEX(DATA2!D$2:D$482,MATCH('Search for Assistance'!$E31,DATA2!$A$2:$A$482,0)),"")</f>
        <v>https://www.fairfield-il.com/contact-us</v>
      </c>
      <c r="I31" s="31" t="str">
        <f>IFERROR(INDEX(DATA2!E$2:E$482,MATCH('Search for Assistance'!$E31,DATA2!$A$2:$A$482,0)),"")</f>
        <v>Flo Simpson</v>
      </c>
      <c r="J31" s="31" t="str">
        <f>IFERROR(INDEX(DATA2!F$2:F$482,MATCH('Search for Assistance'!$E31,DATA2!$A$2:$A$482,0)),"")</f>
        <v>618-842-4802</v>
      </c>
      <c r="K31" s="31" t="str">
        <f>IFERROR(INDEX(DATA2!G$2:G$482,MATCH('Search for Assistance'!$E31,DATA2!$A$2:$A$482,0)),"")</f>
        <v>fadc@fairfieldilcitygov.us</v>
      </c>
      <c r="L31" s="31" t="str">
        <f>IFERROR(INDEX(DATA2!H$2:H$482,MATCH('Search for Assistance'!$E31,DATA2!$A$2:$A$482,0)),"")</f>
        <v>109 NE 2nd Street
Fairfield, IL 62837</v>
      </c>
      <c r="M31" s="31" t="str">
        <f>IFERROR(INDEX(DATA2!I$2:I$482,MATCH('Search for Assistance'!$E31,DATA2!$A$2:$A$482,0)),"")</f>
        <v>All, Women, Veterans, Persons with Disabilities, Immigrants, Rural</v>
      </c>
      <c r="N31" s="31" t="str">
        <f>IFERROR(INDEX(DATA2!J$2:J$482,MATCH('Search for Assistance'!$E31,DATA2!$A$2:$A$482,0)),"")</f>
        <v>English</v>
      </c>
      <c r="O31" s="31" t="str">
        <f>IFERROR(INDEX(DATA2!K$2:K$482,MATCH('Search for Assistance'!$E31,DATA2!$A$2:$A$482,0)),"")</f>
        <v>Edwards, Hamilton, Wayne</v>
      </c>
      <c r="P31" s="31" t="str">
        <f>IFERROR(INDEX(DATA2!L$2:L$482,MATCH('Search for Assistance'!$E31,DATA2!$A$2:$A$482,0)),"")</f>
        <v>Any Area in Edwards County, Any Area in Hamilton County, Any Area in Wayne County</v>
      </c>
      <c r="Q31" s="3"/>
    </row>
    <row r="32" spans="1:17" ht="64.150000000000006" customHeight="1" x14ac:dyDescent="0.4">
      <c r="A32" s="33"/>
      <c r="B32" s="33"/>
      <c r="C32" s="33"/>
      <c r="D32" s="33"/>
      <c r="E32" s="4">
        <f>DATA2!U27</f>
        <v>26</v>
      </c>
      <c r="F32" s="29" t="str">
        <f t="shared" si="0"/>
        <v>City of Springfield</v>
      </c>
      <c r="G32" s="30" t="str">
        <f>IFERROR(INDEX(DATA2!C$2:C$482,MATCH('Search for Assistance'!$E32,DATA2!$A$2:$A$482,0)),"")</f>
        <v>City of Springfield</v>
      </c>
      <c r="H32" s="30" t="str">
        <f>IFERROR(INDEX(DATA2!D$2:D$482,MATCH('Search for Assistance'!$E32,DATA2!$A$2:$A$482,0)),"")</f>
        <v>https://springfield.il.us/</v>
      </c>
      <c r="I32" s="31" t="str">
        <f>IFERROR(INDEX(DATA2!E$2:E$482,MATCH('Search for Assistance'!$E32,DATA2!$A$2:$A$482,0)),"")</f>
        <v>Donna Davlantis</v>
      </c>
      <c r="J32" s="31" t="str">
        <f>IFERROR(INDEX(DATA2!F$2:F$482,MATCH('Search for Assistance'!$E32,DATA2!$A$2:$A$482,0)),"")</f>
        <v>217-789-2000</v>
      </c>
      <c r="K32" s="31" t="str">
        <f>IFERROR(INDEX(DATA2!G$2:G$482,MATCH('Search for Assistance'!$E32,DATA2!$A$2:$A$482,0)),"")</f>
        <v>Donna.Davlantis@springfield.il.us</v>
      </c>
      <c r="L32" s="31" t="str">
        <f>IFERROR(INDEX(DATA2!H$2:H$482,MATCH('Search for Assistance'!$E32,DATA2!$A$2:$A$482,0)),"")</f>
        <v>800 East Monroe
Springfield, IL 62701</v>
      </c>
      <c r="M32" s="31" t="str">
        <f>IFERROR(INDEX(DATA2!I$2:I$482,MATCH('Search for Assistance'!$E32,DATA2!$A$2:$A$482,0)),"")</f>
        <v>All</v>
      </c>
      <c r="N32" s="31" t="str">
        <f>IFERROR(INDEX(DATA2!J$2:J$482,MATCH('Search for Assistance'!$E32,DATA2!$A$2:$A$482,0)),"")</f>
        <v>English, Spanish</v>
      </c>
      <c r="O32" s="31" t="str">
        <f>IFERROR(INDEX(DATA2!K$2:K$482,MATCH('Search for Assistance'!$E32,DATA2!$A$2:$A$482,0)),"")</f>
        <v>Sangamon</v>
      </c>
      <c r="P32" s="31" t="str">
        <f>IFERROR(INDEX(DATA2!L$2:L$482,MATCH('Search for Assistance'!$E32,DATA2!$A$2:$A$482,0)),"")</f>
        <v>Ball, Chatham, Clear Lake, Cotton Hill, Curran, Fancy Creek, Gardner, Rochester, Springfield, Springfield-- Downtown, Williams, Woodside</v>
      </c>
      <c r="Q32" s="3"/>
    </row>
    <row r="33" spans="1:17" ht="64.150000000000006" customHeight="1" x14ac:dyDescent="0.4">
      <c r="A33" s="33"/>
      <c r="B33" s="33"/>
      <c r="C33" s="33"/>
      <c r="D33" s="33"/>
      <c r="E33" s="4">
        <f>DATA2!U28</f>
        <v>27</v>
      </c>
      <c r="F33" s="29" t="str">
        <f t="shared" si="0"/>
        <v>City of Springfield</v>
      </c>
      <c r="G33" s="30" t="str">
        <f>IFERROR(INDEX(DATA2!C$2:C$482,MATCH('Search for Assistance'!$E33,DATA2!$A$2:$A$482,0)),"")</f>
        <v>City of Springfield</v>
      </c>
      <c r="H33" s="30" t="str">
        <f>IFERROR(INDEX(DATA2!D$2:D$482,MATCH('Search for Assistance'!$E33,DATA2!$A$2:$A$482,0)),"")</f>
        <v>https://springfield.il.us/</v>
      </c>
      <c r="I33" s="31" t="str">
        <f>IFERROR(INDEX(DATA2!E$2:E$482,MATCH('Search for Assistance'!$E33,DATA2!$A$2:$A$482,0)),"")</f>
        <v>Julie Frevert</v>
      </c>
      <c r="J33" s="31" t="str">
        <f>IFERROR(INDEX(DATA2!F$2:F$482,MATCH('Search for Assistance'!$E33,DATA2!$A$2:$A$482,0)),"")</f>
        <v>217-789-2235</v>
      </c>
      <c r="K33" s="31" t="str">
        <f>IFERROR(INDEX(DATA2!G$2:G$482,MATCH('Search for Assistance'!$E33,DATA2!$A$2:$A$482,0)),"")</f>
        <v>julie.frevert@springfield.il.us</v>
      </c>
      <c r="L33" s="31" t="str">
        <f>IFERROR(INDEX(DATA2!H$2:H$482,MATCH('Search for Assistance'!$E33,DATA2!$A$2:$A$482,0)),"")</f>
        <v>800 East Monroe
Springfield, IL 62701</v>
      </c>
      <c r="M33" s="31" t="str">
        <f>IFERROR(INDEX(DATA2!I$2:I$482,MATCH('Search for Assistance'!$E33,DATA2!$A$2:$A$482,0)),"")</f>
        <v>All</v>
      </c>
      <c r="N33" s="31" t="str">
        <f>IFERROR(INDEX(DATA2!J$2:J$482,MATCH('Search for Assistance'!$E33,DATA2!$A$2:$A$482,0)),"")</f>
        <v>English, Spanish</v>
      </c>
      <c r="O33" s="31" t="str">
        <f>IFERROR(INDEX(DATA2!K$2:K$482,MATCH('Search for Assistance'!$E33,DATA2!$A$2:$A$482,0)),"")</f>
        <v>Sangamon</v>
      </c>
      <c r="P33" s="31" t="str">
        <f>IFERROR(INDEX(DATA2!L$2:L$482,MATCH('Search for Assistance'!$E33,DATA2!$A$2:$A$482,0)),"")</f>
        <v>Ball, Chatham, Clear Lake, Cotton Hill, Curran, Fancy Creek, Gardner, Rochester, Springfield, Springfield-- Downtown, Williams, Woodside</v>
      </c>
      <c r="Q33" s="3"/>
    </row>
    <row r="34" spans="1:17" ht="64.150000000000006" customHeight="1" x14ac:dyDescent="0.4">
      <c r="A34" s="33"/>
      <c r="B34" s="33"/>
      <c r="C34" s="33"/>
      <c r="D34" s="33"/>
      <c r="E34" s="4">
        <f>DATA2!U29</f>
        <v>28</v>
      </c>
      <c r="F34" s="29" t="str">
        <f t="shared" si="0"/>
        <v>Coles Together</v>
      </c>
      <c r="G34" s="30" t="str">
        <f>IFERROR(INDEX(DATA2!C$2:C$482,MATCH('Search for Assistance'!$E34,DATA2!$A$2:$A$482,0)),"")</f>
        <v>Coles Together</v>
      </c>
      <c r="H34" s="30" t="str">
        <f>IFERROR(INDEX(DATA2!D$2:D$482,MATCH('Search for Assistance'!$E34,DATA2!$A$2:$A$482,0)),"")</f>
        <v>https://www.colestogether.com</v>
      </c>
      <c r="I34" s="31" t="str">
        <f>IFERROR(INDEX(DATA2!E$2:E$482,MATCH('Search for Assistance'!$E34,DATA2!$A$2:$A$482,0)),"")</f>
        <v>Angela Griffin</v>
      </c>
      <c r="J34" s="31" t="str">
        <f>IFERROR(INDEX(DATA2!F$2:F$482,MATCH('Search for Assistance'!$E34,DATA2!$A$2:$A$482,0)),"")</f>
        <v>217-258-5627</v>
      </c>
      <c r="K34" s="31" t="str">
        <f>IFERROR(INDEX(DATA2!G$2:G$482,MATCH('Search for Assistance'!$E34,DATA2!$A$2:$A$482,0)),"")</f>
        <v>angela@colestogether.com</v>
      </c>
      <c r="L34" s="31" t="str">
        <f>IFERROR(INDEX(DATA2!H$2:H$482,MATCH('Search for Assistance'!$E34,DATA2!$A$2:$A$482,0)),"")</f>
        <v>400 Airport Road
Mattoon, IL 61938</v>
      </c>
      <c r="M34" s="31" t="str">
        <f>IFERROR(INDEX(DATA2!I$2:I$482,MATCH('Search for Assistance'!$E34,DATA2!$A$2:$A$482,0)),"")</f>
        <v>All, Rural</v>
      </c>
      <c r="N34" s="31" t="str">
        <f>IFERROR(INDEX(DATA2!J$2:J$482,MATCH('Search for Assistance'!$E34,DATA2!$A$2:$A$482,0)),"")</f>
        <v>English</v>
      </c>
      <c r="O34" s="31" t="str">
        <f>IFERROR(INDEX(DATA2!K$2:K$482,MATCH('Search for Assistance'!$E34,DATA2!$A$2:$A$482,0)),"")</f>
        <v>Coles</v>
      </c>
      <c r="P34" s="31" t="str">
        <f>IFERROR(INDEX(DATA2!L$2:L$482,MATCH('Search for Assistance'!$E34,DATA2!$A$2:$A$482,0)),"")</f>
        <v>Any Area in Coles County</v>
      </c>
      <c r="Q34" s="3"/>
    </row>
    <row r="35" spans="1:17" ht="64.150000000000006" customHeight="1" x14ac:dyDescent="0.4">
      <c r="A35" s="33"/>
      <c r="B35" s="33"/>
      <c r="C35" s="33"/>
      <c r="D35" s="33"/>
      <c r="E35" s="4">
        <f>DATA2!U30</f>
        <v>29</v>
      </c>
      <c r="F35" s="29" t="str">
        <f t="shared" si="0"/>
        <v>Cook County Southland Juvenile Justice Council</v>
      </c>
      <c r="G35" s="30" t="str">
        <f>IFERROR(INDEX(DATA2!C$2:C$482,MATCH('Search for Assistance'!$E35,DATA2!$A$2:$A$482,0)),"")</f>
        <v>Cook County Southland Juvenile Justice Council</v>
      </c>
      <c r="H35" s="30" t="str">
        <f>IFERROR(INDEX(DATA2!D$2:D$482,MATCH('Search for Assistance'!$E35,DATA2!$A$2:$A$482,0)),"")</f>
        <v>https://www.SJJCouncil.org</v>
      </c>
      <c r="I35" s="31" t="str">
        <f>IFERROR(INDEX(DATA2!E$2:E$482,MATCH('Search for Assistance'!$E35,DATA2!$A$2:$A$482,0)),"")</f>
        <v>Jaclin Davis</v>
      </c>
      <c r="J35" s="31" t="str">
        <f>IFERROR(INDEX(DATA2!F$2:F$482,MATCH('Search for Assistance'!$E35,DATA2!$A$2:$A$482,0)),"")</f>
        <v>708-441-2515</v>
      </c>
      <c r="K35" s="31" t="str">
        <f>IFERROR(INDEX(DATA2!G$2:G$482,MATCH('Search for Assistance'!$E35,DATA2!$A$2:$A$482,0)),"")</f>
        <v>Jdavis@sjjcouncil.org</v>
      </c>
      <c r="L35" s="31" t="str">
        <f>IFERROR(INDEX(DATA2!H$2:H$482,MATCH('Search for Assistance'!$E35,DATA2!$A$2:$A$482,0)),"")</f>
        <v>336 Forest Boulevard
Park Forest, IL 60466</v>
      </c>
      <c r="M35" s="31" t="str">
        <f>IFERROR(INDEX(DATA2!I$2:I$482,MATCH('Search for Assistance'!$E35,DATA2!$A$2:$A$482,0)),"")</f>
        <v>All, African-American/Black, Women, Immigrants</v>
      </c>
      <c r="N35" s="31" t="str">
        <f>IFERROR(INDEX(DATA2!J$2:J$482,MATCH('Search for Assistance'!$E35,DATA2!$A$2:$A$482,0)),"")</f>
        <v>English</v>
      </c>
      <c r="O35" s="31" t="str">
        <f>IFERROR(INDEX(DATA2!K$2:K$482,MATCH('Search for Assistance'!$E35,DATA2!$A$2:$A$482,0)),"")</f>
        <v>Cook</v>
      </c>
      <c r="P35" s="31" t="str">
        <f>IFERROR(INDEX(DATA2!L$2:L$482,MATCH('Search for Assistance'!$E35,DATA2!$A$2:$A$482,0)),"")</f>
        <v>South Suburbs</v>
      </c>
      <c r="Q35" s="3"/>
    </row>
    <row r="36" spans="1:17" ht="64.150000000000006" customHeight="1" x14ac:dyDescent="0.4">
      <c r="A36" s="33"/>
      <c r="B36" s="33"/>
      <c r="C36" s="33"/>
      <c r="D36" s="33"/>
      <c r="E36" s="4">
        <f>DATA2!U31</f>
        <v>30</v>
      </c>
      <c r="F36" s="29" t="str">
        <f t="shared" si="0"/>
        <v>County of Cook</v>
      </c>
      <c r="G36" s="30" t="str">
        <f>IFERROR(INDEX(DATA2!C$2:C$482,MATCH('Search for Assistance'!$E36,DATA2!$A$2:$A$482,0)),"")</f>
        <v>County of Cook</v>
      </c>
      <c r="H36" s="30" t="str">
        <f>IFERROR(INDEX(DATA2!D$2:D$482,MATCH('Search for Assistance'!$E36,DATA2!$A$2:$A$482,0)),"")</f>
        <v>https://www.cookcountyil.gov/</v>
      </c>
      <c r="I36" s="31" t="str">
        <f>IFERROR(INDEX(DATA2!E$2:E$482,MATCH('Search for Assistance'!$E36,DATA2!$A$2:$A$482,0)),"")</f>
        <v>Irene Sherr</v>
      </c>
      <c r="J36" s="31" t="str">
        <f>IFERROR(INDEX(DATA2!F$2:F$482,MATCH('Search for Assistance'!$E36,DATA2!$A$2:$A$482,0)),"")</f>
        <v>312-603-1023</v>
      </c>
      <c r="K36" s="31" t="str">
        <f>IFERROR(INDEX(DATA2!G$2:G$482,MATCH('Search for Assistance'!$E36,DATA2!$A$2:$A$482,0)),"")</f>
        <v>irene.sherr@cookcountyil.gov</v>
      </c>
      <c r="L36" s="31" t="str">
        <f>IFERROR(INDEX(DATA2!H$2:H$482,MATCH('Search for Assistance'!$E36,DATA2!$A$2:$A$482,0)),"")</f>
        <v>69 West Washington
Suite 2900
Chicago, IL  60602</v>
      </c>
      <c r="M36" s="31" t="str">
        <f>IFERROR(INDEX(DATA2!I$2:I$482,MATCH('Search for Assistance'!$E36,DATA2!$A$2:$A$482,0)),"")</f>
        <v>All</v>
      </c>
      <c r="N36" s="31" t="str">
        <f>IFERROR(INDEX(DATA2!J$2:J$482,MATCH('Search for Assistance'!$E36,DATA2!$A$2:$A$482,0)),"")</f>
        <v>English, Mandarin</v>
      </c>
      <c r="O36" s="31" t="str">
        <f>IFERROR(INDEX(DATA2!K$2:K$482,MATCH('Search for Assistance'!$E36,DATA2!$A$2:$A$482,0)),"")</f>
        <v>Cook</v>
      </c>
      <c r="P36" s="31" t="str">
        <f>IFERROR(INDEX(DATA2!L$2:L$482,MATCH('Search for Assistance'!$E36,DATA2!$A$2:$A$482,0)),"")</f>
        <v>Any Area in Cook County</v>
      </c>
      <c r="Q36" s="3"/>
    </row>
    <row r="37" spans="1:17" ht="64.150000000000006" customHeight="1" x14ac:dyDescent="0.4">
      <c r="A37" s="33"/>
      <c r="B37" s="33"/>
      <c r="C37" s="33"/>
      <c r="D37" s="33"/>
      <c r="E37" s="4">
        <f>DATA2!U32</f>
        <v>31</v>
      </c>
      <c r="F37" s="29" t="str">
        <f t="shared" si="0"/>
        <v>Crawford County Development Association</v>
      </c>
      <c r="G37" s="30" t="str">
        <f>IFERROR(INDEX(DATA2!C$2:C$482,MATCH('Search for Assistance'!$E37,DATA2!$A$2:$A$482,0)),"")</f>
        <v>Crawford County Development Association</v>
      </c>
      <c r="H37" s="30" t="str">
        <f>IFERROR(INDEX(DATA2!D$2:D$482,MATCH('Search for Assistance'!$E37,DATA2!$A$2:$A$482,0)),"")</f>
        <v>https://www.crawfordcountyil.com</v>
      </c>
      <c r="I37" s="31" t="str">
        <f>IFERROR(INDEX(DATA2!E$2:E$482,MATCH('Search for Assistance'!$E37,DATA2!$A$2:$A$482,0)),"")</f>
        <v>Connie Calvert</v>
      </c>
      <c r="J37" s="31" t="str">
        <f>IFERROR(INDEX(DATA2!F$2:F$482,MATCH('Search for Assistance'!$E37,DATA2!$A$2:$A$482,0)),"")</f>
        <v>618-546-1412</v>
      </c>
      <c r="K37" s="31" t="str">
        <f>IFERROR(INDEX(DATA2!G$2:G$482,MATCH('Search for Assistance'!$E37,DATA2!$A$2:$A$482,0)),"")</f>
        <v xml:space="preserve">chill@crawfordcountyil.com, ccalvert@crawfordcountyil.com </v>
      </c>
      <c r="L37" s="31" t="str">
        <f>IFERROR(INDEX(DATA2!H$2:H$482,MATCH('Search for Assistance'!$E37,DATA2!$A$2:$A$482,0)),"")</f>
        <v>208 South Franklin
Robinson, IL 62454</v>
      </c>
      <c r="M37" s="31" t="str">
        <f>IFERROR(INDEX(DATA2!I$2:I$482,MATCH('Search for Assistance'!$E37,DATA2!$A$2:$A$482,0)),"")</f>
        <v>All, Rural</v>
      </c>
      <c r="N37" s="31" t="str">
        <f>IFERROR(INDEX(DATA2!J$2:J$482,MATCH('Search for Assistance'!$E37,DATA2!$A$2:$A$482,0)),"")</f>
        <v>English</v>
      </c>
      <c r="O37" s="31" t="str">
        <f>IFERROR(INDEX(DATA2!K$2:K$482,MATCH('Search for Assistance'!$E37,DATA2!$A$2:$A$482,0)),"")</f>
        <v>Crawford</v>
      </c>
      <c r="P37" s="31" t="str">
        <f>IFERROR(INDEX(DATA2!L$2:L$482,MATCH('Search for Assistance'!$E37,DATA2!$A$2:$A$482,0)),"")</f>
        <v>Any Area in Crawford County</v>
      </c>
      <c r="Q37" s="3"/>
    </row>
    <row r="38" spans="1:17" ht="64.150000000000006" customHeight="1" x14ac:dyDescent="0.4">
      <c r="A38" s="33"/>
      <c r="B38" s="33"/>
      <c r="C38" s="33"/>
      <c r="D38" s="33"/>
      <c r="E38" s="4">
        <f>DATA2!U33</f>
        <v>32</v>
      </c>
      <c r="F38" s="29" t="str">
        <f t="shared" si="0"/>
        <v>Dixon Chamber &amp; Main Street</v>
      </c>
      <c r="G38" s="30" t="str">
        <f>IFERROR(INDEX(DATA2!C$2:C$482,MATCH('Search for Assistance'!$E38,DATA2!$A$2:$A$482,0)),"")</f>
        <v>Dixon Chamber &amp; Main Street</v>
      </c>
      <c r="H38" s="30" t="str">
        <f>IFERROR(INDEX(DATA2!D$2:D$482,MATCH('Search for Assistance'!$E38,DATA2!$A$2:$A$482,0)),"")</f>
        <v>https://www.discoverdixon.com/</v>
      </c>
      <c r="I38" s="31" t="str">
        <f>IFERROR(INDEX(DATA2!E$2:E$482,MATCH('Search for Assistance'!$E38,DATA2!$A$2:$A$482,0)),"")</f>
        <v xml:space="preserve">Jeremy Englund </v>
      </c>
      <c r="J38" s="31" t="str">
        <f>IFERROR(INDEX(DATA2!F$2:F$482,MATCH('Search for Assistance'!$E38,DATA2!$A$2:$A$482,0)),"")</f>
        <v>815-284-3361</v>
      </c>
      <c r="K38" s="31" t="str">
        <f>IFERROR(INDEX(DATA2!G$2:G$482,MATCH('Search for Assistance'!$E38,DATA2!$A$2:$A$482,0)),"")</f>
        <v>jeremy.englund@dixonnow.com</v>
      </c>
      <c r="L38" s="31" t="str">
        <f>IFERROR(INDEX(DATA2!H$2:H$482,MATCH('Search for Assistance'!$E38,DATA2!$A$2:$A$482,0)),"")</f>
        <v>87 S Hennepin Ave.
Dixon, IL 61021</v>
      </c>
      <c r="M38" s="31" t="str">
        <f>IFERROR(INDEX(DATA2!I$2:I$482,MATCH('Search for Assistance'!$E38,DATA2!$A$2:$A$482,0)),"")</f>
        <v>All</v>
      </c>
      <c r="N38" s="31" t="str">
        <f>IFERROR(INDEX(DATA2!J$2:J$482,MATCH('Search for Assistance'!$E38,DATA2!$A$2:$A$482,0)),"")</f>
        <v>English</v>
      </c>
      <c r="O38" s="31" t="str">
        <f>IFERROR(INDEX(DATA2!K$2:K$482,MATCH('Search for Assistance'!$E38,DATA2!$A$2:$A$482,0)),"")</f>
        <v>Lee</v>
      </c>
      <c r="P38" s="31" t="str">
        <f>IFERROR(INDEX(DATA2!L$2:L$482,MATCH('Search for Assistance'!$E38,DATA2!$A$2:$A$482,0)),"")</f>
        <v>Dixon</v>
      </c>
      <c r="Q38" s="3"/>
    </row>
    <row r="39" spans="1:17" ht="64.150000000000006" customHeight="1" x14ac:dyDescent="0.4">
      <c r="A39" s="33"/>
      <c r="B39" s="33"/>
      <c r="C39" s="33"/>
      <c r="D39" s="33"/>
      <c r="E39" s="4">
        <f>DATA2!U34</f>
        <v>33</v>
      </c>
      <c r="F39" s="29" t="str">
        <f t="shared" si="0"/>
        <v>Downtown Crystal Lake</v>
      </c>
      <c r="G39" s="30" t="str">
        <f>IFERROR(INDEX(DATA2!C$2:C$482,MATCH('Search for Assistance'!$E39,DATA2!$A$2:$A$482,0)),"")</f>
        <v>Downtown Crystal Lake</v>
      </c>
      <c r="H39" s="30" t="str">
        <f>IFERROR(INDEX(DATA2!D$2:D$482,MATCH('Search for Assistance'!$E39,DATA2!$A$2:$A$482,0)),"")</f>
        <v>https://downtowncl.org/</v>
      </c>
      <c r="I39" s="31" t="str">
        <f>IFERROR(INDEX(DATA2!E$2:E$482,MATCH('Search for Assistance'!$E39,DATA2!$A$2:$A$482,0)),"")</f>
        <v>Diana Kenney</v>
      </c>
      <c r="J39" s="31" t="str">
        <f>IFERROR(INDEX(DATA2!F$2:F$482,MATCH('Search for Assistance'!$E39,DATA2!$A$2:$A$482,0)),"")</f>
        <v>815-479-0835</v>
      </c>
      <c r="K39" s="31" t="str">
        <f>IFERROR(INDEX(DATA2!G$2:G$482,MATCH('Search for Assistance'!$E39,DATA2!$A$2:$A$482,0)),"")</f>
        <v>downtowncl@sbcglobal.net</v>
      </c>
      <c r="L39" s="31" t="str">
        <f>IFERROR(INDEX(DATA2!H$2:H$482,MATCH('Search for Assistance'!$E39,DATA2!$A$2:$A$482,0)),"")</f>
        <v>25 W. Crystal Lake Ave.
Crystal Lake, IL 60014</v>
      </c>
      <c r="M39" s="31" t="str">
        <f>IFERROR(INDEX(DATA2!I$2:I$482,MATCH('Search for Assistance'!$E39,DATA2!$A$2:$A$482,0)),"")</f>
        <v>All, Women, Immigrants</v>
      </c>
      <c r="N39" s="31" t="str">
        <f>IFERROR(INDEX(DATA2!J$2:J$482,MATCH('Search for Assistance'!$E39,DATA2!$A$2:$A$482,0)),"")</f>
        <v>English</v>
      </c>
      <c r="O39" s="31" t="str">
        <f>IFERROR(INDEX(DATA2!K$2:K$482,MATCH('Search for Assistance'!$E39,DATA2!$A$2:$A$482,0)),"")</f>
        <v>McHenry</v>
      </c>
      <c r="P39" s="31" t="str">
        <f>IFERROR(INDEX(DATA2!L$2:L$482,MATCH('Search for Assistance'!$E39,DATA2!$A$2:$A$482,0)),"")</f>
        <v>Historic Downtown District of Crystal Lake</v>
      </c>
      <c r="Q39" s="3"/>
    </row>
    <row r="40" spans="1:17" ht="64.150000000000006" customHeight="1" x14ac:dyDescent="0.4">
      <c r="A40" s="33"/>
      <c r="B40" s="33"/>
      <c r="C40" s="33"/>
      <c r="D40" s="33"/>
      <c r="E40" s="4">
        <f>DATA2!U35</f>
        <v>34</v>
      </c>
      <c r="F40" s="29" t="str">
        <f t="shared" si="0"/>
        <v>Downtown Pontiac</v>
      </c>
      <c r="G40" s="30" t="str">
        <f>IFERROR(INDEX(DATA2!C$2:C$482,MATCH('Search for Assistance'!$E40,DATA2!$A$2:$A$482,0)),"")</f>
        <v>Downtown Pontiac</v>
      </c>
      <c r="H40" s="30" t="str">
        <f>IFERROR(INDEX(DATA2!D$2:D$482,MATCH('Search for Assistance'!$E40,DATA2!$A$2:$A$482,0)),"")</f>
        <v>https://downtownpontiacil.com/</v>
      </c>
      <c r="I40" s="31" t="str">
        <f>IFERROR(INDEX(DATA2!E$2:E$482,MATCH('Search for Assistance'!$E40,DATA2!$A$2:$A$482,0)),"")</f>
        <v>Liz Vincent</v>
      </c>
      <c r="J40" s="31" t="str">
        <f>IFERROR(INDEX(DATA2!F$2:F$482,MATCH('Search for Assistance'!$E40,DATA2!$A$2:$A$482,0)),"")</f>
        <v>815-844-3396</v>
      </c>
      <c r="K40" s="31" t="str">
        <f>IFERROR(INDEX(DATA2!G$2:G$482,MATCH('Search for Assistance'!$E40,DATA2!$A$2:$A$482,0)),"")</f>
        <v>liz.vincent@pontiac365.onmicrosoft.com</v>
      </c>
      <c r="L40" s="31" t="str">
        <f>IFERROR(INDEX(DATA2!H$2:H$482,MATCH('Search for Assistance'!$E40,DATA2!$A$2:$A$482,0)),"")</f>
        <v>115 W. Howard St.
Pontiac, IL 61764</v>
      </c>
      <c r="M40" s="31" t="str">
        <f>IFERROR(INDEX(DATA2!I$2:I$482,MATCH('Search for Assistance'!$E40,DATA2!$A$2:$A$482,0)),"")</f>
        <v>All, Women, Veterans, Rural</v>
      </c>
      <c r="N40" s="31" t="str">
        <f>IFERROR(INDEX(DATA2!J$2:J$482,MATCH('Search for Assistance'!$E40,DATA2!$A$2:$A$482,0)),"")</f>
        <v>English</v>
      </c>
      <c r="O40" s="31" t="str">
        <f>IFERROR(INDEX(DATA2!K$2:K$482,MATCH('Search for Assistance'!$E40,DATA2!$A$2:$A$482,0)),"")</f>
        <v>Livingston</v>
      </c>
      <c r="P40" s="31" t="str">
        <f>IFERROR(INDEX(DATA2!L$2:L$482,MATCH('Search for Assistance'!$E40,DATA2!$A$2:$A$482,0)),"")</f>
        <v>Central Business District of Pontiac</v>
      </c>
      <c r="Q40" s="3"/>
    </row>
    <row r="41" spans="1:17" ht="64.150000000000006" customHeight="1" x14ac:dyDescent="0.4">
      <c r="A41" s="33"/>
      <c r="B41" s="33"/>
      <c r="C41" s="33"/>
      <c r="D41" s="33"/>
      <c r="E41" s="4">
        <f>DATA2!U36</f>
        <v>35</v>
      </c>
      <c r="F41" s="29" t="str">
        <f t="shared" si="0"/>
        <v>Downtown Springfield INC</v>
      </c>
      <c r="G41" s="30" t="str">
        <f>IFERROR(INDEX(DATA2!C$2:C$482,MATCH('Search for Assistance'!$E41,DATA2!$A$2:$A$482,0)),"")</f>
        <v>Downtown Springfield INC</v>
      </c>
      <c r="H41" s="30" t="str">
        <f>IFERROR(INDEX(DATA2!D$2:D$482,MATCH('Search for Assistance'!$E41,DATA2!$A$2:$A$482,0)),"")</f>
        <v>https://downtownspringfield.org/</v>
      </c>
      <c r="I41" s="31" t="str">
        <f>IFERROR(INDEX(DATA2!E$2:E$482,MATCH('Search for Assistance'!$E41,DATA2!$A$2:$A$482,0)),"")</f>
        <v>Kayla Graven</v>
      </c>
      <c r="J41" s="31" t="str">
        <f>IFERROR(INDEX(DATA2!F$2:F$482,MATCH('Search for Assistance'!$E41,DATA2!$A$2:$A$482,0)),"")</f>
        <v>217- 544-1723</v>
      </c>
      <c r="K41" s="31" t="str">
        <f>IFERROR(INDEX(DATA2!G$2:G$482,MATCH('Search for Assistance'!$E41,DATA2!$A$2:$A$482,0)),"")</f>
        <v>kayla@downtownspringfield.org</v>
      </c>
      <c r="L41" s="31" t="str">
        <f>IFERROR(INDEX(DATA2!H$2:H$482,MATCH('Search for Assistance'!$E41,DATA2!$A$2:$A$482,0)),"")</f>
        <v>3 W Old State Capitol Plaza
Suite 15
Springfield, IL 62701</v>
      </c>
      <c r="M41" s="31" t="str">
        <f>IFERROR(INDEX(DATA2!I$2:I$482,MATCH('Search for Assistance'!$E41,DATA2!$A$2:$A$482,0)),"")</f>
        <v>All</v>
      </c>
      <c r="N41" s="31" t="str">
        <f>IFERROR(INDEX(DATA2!J$2:J$482,MATCH('Search for Assistance'!$E41,DATA2!$A$2:$A$482,0)),"")</f>
        <v>English</v>
      </c>
      <c r="O41" s="31" t="str">
        <f>IFERROR(INDEX(DATA2!K$2:K$482,MATCH('Search for Assistance'!$E41,DATA2!$A$2:$A$482,0)),"")</f>
        <v>Sangamon</v>
      </c>
      <c r="P41" s="31" t="str">
        <f>IFERROR(INDEX(DATA2!L$2:L$482,MATCH('Search for Assistance'!$E41,DATA2!$A$2:$A$482,0)),"")</f>
        <v>Springfield-- Downtown</v>
      </c>
      <c r="Q41" s="3"/>
    </row>
    <row r="42" spans="1:17" ht="64.150000000000006" customHeight="1" x14ac:dyDescent="0.4">
      <c r="A42" s="33"/>
      <c r="B42" s="33"/>
      <c r="C42" s="33"/>
      <c r="D42" s="33"/>
      <c r="E42" s="4">
        <f>DATA2!U37</f>
        <v>36</v>
      </c>
      <c r="F42" s="29" t="str">
        <f t="shared" si="0"/>
        <v>East Peoria Chamber of Commerce</v>
      </c>
      <c r="G42" s="30" t="str">
        <f>IFERROR(INDEX(DATA2!C$2:C$482,MATCH('Search for Assistance'!$E42,DATA2!$A$2:$A$482,0)),"")</f>
        <v>East Peoria Chamber of Commerce</v>
      </c>
      <c r="H42" s="30" t="str">
        <f>IFERROR(INDEX(DATA2!D$2:D$482,MATCH('Search for Assistance'!$E42,DATA2!$A$2:$A$482,0)),"")</f>
        <v>http://epcc.org/</v>
      </c>
      <c r="I42" s="31" t="str">
        <f>IFERROR(INDEX(DATA2!E$2:E$482,MATCH('Search for Assistance'!$E42,DATA2!$A$2:$A$482,0)),"")</f>
        <v>Rick Swan</v>
      </c>
      <c r="J42" s="31" t="str">
        <f>IFERROR(INDEX(DATA2!F$2:F$482,MATCH('Search for Assistance'!$E42,DATA2!$A$2:$A$482,0)),"")</f>
        <v>309-699-6212</v>
      </c>
      <c r="K42" s="31" t="str">
        <f>IFERROR(INDEX(DATA2!G$2:G$482,MATCH('Search for Assistance'!$E42,DATA2!$A$2:$A$482,0)),"")</f>
        <v>rick@epcc.org</v>
      </c>
      <c r="L42" s="31" t="str">
        <f>IFERROR(INDEX(DATA2!H$2:H$482,MATCH('Search for Assistance'!$E42,DATA2!$A$2:$A$482,0)),"")</f>
        <v>201 Clock Tower Drive
East Peoria, IL 61611</v>
      </c>
      <c r="M42" s="31" t="str">
        <f>IFERROR(INDEX(DATA2!I$2:I$482,MATCH('Search for Assistance'!$E42,DATA2!$A$2:$A$482,0)),"")</f>
        <v>All</v>
      </c>
      <c r="N42" s="31" t="str">
        <f>IFERROR(INDEX(DATA2!J$2:J$482,MATCH('Search for Assistance'!$E42,DATA2!$A$2:$A$482,0)),"")</f>
        <v>English</v>
      </c>
      <c r="O42" s="31" t="str">
        <f>IFERROR(INDEX(DATA2!K$2:K$482,MATCH('Search for Assistance'!$E42,DATA2!$A$2:$A$482,0)),"")</f>
        <v>Peoria</v>
      </c>
      <c r="P42" s="31" t="str">
        <f>IFERROR(INDEX(DATA2!L$2:L$482,MATCH('Search for Assistance'!$E42,DATA2!$A$2:$A$482,0)),"")</f>
        <v>Peoria</v>
      </c>
      <c r="Q42" s="3"/>
    </row>
    <row r="43" spans="1:17" ht="64.150000000000006" customHeight="1" x14ac:dyDescent="0.4">
      <c r="A43" s="33"/>
      <c r="B43" s="33"/>
      <c r="C43" s="33"/>
      <c r="D43" s="33"/>
      <c r="E43" s="4">
        <f>DATA2!U38</f>
        <v>37</v>
      </c>
      <c r="F43" s="29" t="str">
        <f t="shared" si="0"/>
        <v>Economic Alliance of Kankakee County</v>
      </c>
      <c r="G43" s="30" t="str">
        <f>IFERROR(INDEX(DATA2!C$2:C$482,MATCH('Search for Assistance'!$E43,DATA2!$A$2:$A$482,0)),"")</f>
        <v>Economic Alliance of Kankakee County</v>
      </c>
      <c r="H43" s="30" t="str">
        <f>IFERROR(INDEX(DATA2!D$2:D$482,MATCH('Search for Assistance'!$E43,DATA2!$A$2:$A$482,0)),"")</f>
        <v>https://www.kankakeecountyed.org</v>
      </c>
      <c r="I43" s="31" t="str">
        <f>IFERROR(INDEX(DATA2!E$2:E$482,MATCH('Search for Assistance'!$E43,DATA2!$A$2:$A$482,0)),"")</f>
        <v>Angela Morrey</v>
      </c>
      <c r="J43" s="31" t="str">
        <f>IFERROR(INDEX(DATA2!F$2:F$482,MATCH('Search for Assistance'!$E43,DATA2!$A$2:$A$482,0)),"")</f>
        <v>815-935-1177</v>
      </c>
      <c r="K43" s="31" t="str">
        <f>IFERROR(INDEX(DATA2!G$2:G$482,MATCH('Search for Assistance'!$E43,DATA2!$A$2:$A$482,0)),"")</f>
        <v>Amorrey@kankakeecountyed.org</v>
      </c>
      <c r="L43" s="31" t="str">
        <f>IFERROR(INDEX(DATA2!H$2:H$482,MATCH('Search for Assistance'!$E43,DATA2!$A$2:$A$482,0)),"")</f>
        <v>200 East Court Street
Suite 507
Kankakee, IL 60901</v>
      </c>
      <c r="M43" s="31" t="str">
        <f>IFERROR(INDEX(DATA2!I$2:I$482,MATCH('Search for Assistance'!$E43,DATA2!$A$2:$A$482,0)),"")</f>
        <v>All, Women, Veterans, Persons with Disabilities, Rural</v>
      </c>
      <c r="N43" s="31" t="str">
        <f>IFERROR(INDEX(DATA2!J$2:J$482,MATCH('Search for Assistance'!$E43,DATA2!$A$2:$A$482,0)),"")</f>
        <v>English</v>
      </c>
      <c r="O43" s="31" t="str">
        <f>IFERROR(INDEX(DATA2!K$2:K$482,MATCH('Search for Assistance'!$E43,DATA2!$A$2:$A$482,0)),"")</f>
        <v>Kankakee</v>
      </c>
      <c r="P43" s="31" t="str">
        <f>IFERROR(INDEX(DATA2!L$2:L$482,MATCH('Search for Assistance'!$E43,DATA2!$A$2:$A$482,0)),"")</f>
        <v>Any Area in Kankakee County</v>
      </c>
      <c r="Q43" s="3"/>
    </row>
    <row r="44" spans="1:17" ht="64.150000000000006" customHeight="1" x14ac:dyDescent="0.4">
      <c r="A44" s="33"/>
      <c r="B44" s="33"/>
      <c r="C44" s="33"/>
      <c r="D44" s="33"/>
      <c r="E44" s="4">
        <f>DATA2!U39</f>
        <v>38</v>
      </c>
      <c r="F44" s="29" t="str">
        <f t="shared" si="0"/>
        <v>Economic Development Corporation of Decatur-Macon County</v>
      </c>
      <c r="G44" s="30" t="str">
        <f>IFERROR(INDEX(DATA2!C$2:C$482,MATCH('Search for Assistance'!$E44,DATA2!$A$2:$A$482,0)),"")</f>
        <v>Economic Development Corporation of Decatur-Macon County</v>
      </c>
      <c r="H44" s="30" t="str">
        <f>IFERROR(INDEX(DATA2!D$2:D$482,MATCH('Search for Assistance'!$E44,DATA2!$A$2:$A$482,0)),"")</f>
        <v>https://www.decaturedc.com/</v>
      </c>
      <c r="I44" s="31" t="str">
        <f>IFERROR(INDEX(DATA2!E$2:E$482,MATCH('Search for Assistance'!$E44,DATA2!$A$2:$A$482,0)),"")</f>
        <v>Nicole Bateman</v>
      </c>
      <c r="J44" s="31" t="str">
        <f>IFERROR(INDEX(DATA2!F$2:F$482,MATCH('Search for Assistance'!$E44,DATA2!$A$2:$A$482,0)),"")</f>
        <v>217-422-9520</v>
      </c>
      <c r="K44" s="31" t="str">
        <f>IFERROR(INDEX(DATA2!G$2:G$482,MATCH('Search for Assistance'!$E44,DATA2!$A$2:$A$482,0)),"")</f>
        <v>nbateman@decaturedc.com</v>
      </c>
      <c r="L44" s="31" t="str">
        <f>IFERROR(INDEX(DATA2!H$2:H$482,MATCH('Search for Assistance'!$E44,DATA2!$A$2:$A$482,0)),"")</f>
        <v>101 S. Main Street
Suite 600
Decatur, IL 62523</v>
      </c>
      <c r="M44" s="31" t="str">
        <f>IFERROR(INDEX(DATA2!I$2:I$482,MATCH('Search for Assistance'!$E44,DATA2!$A$2:$A$482,0)),"")</f>
        <v>All, African-American/Black, Women, Veterans, Persons with Disabilities, Rural</v>
      </c>
      <c r="N44" s="31" t="str">
        <f>IFERROR(INDEX(DATA2!J$2:J$482,MATCH('Search for Assistance'!$E44,DATA2!$A$2:$A$482,0)),"")</f>
        <v>English</v>
      </c>
      <c r="O44" s="31" t="str">
        <f>IFERROR(INDEX(DATA2!K$2:K$482,MATCH('Search for Assistance'!$E44,DATA2!$A$2:$A$482,0)),"")</f>
        <v>Macon</v>
      </c>
      <c r="P44" s="31" t="str">
        <f>IFERROR(INDEX(DATA2!L$2:L$482,MATCH('Search for Assistance'!$E44,DATA2!$A$2:$A$482,0)),"")</f>
        <v>Any Area in Macon County</v>
      </c>
      <c r="Q44" s="3"/>
    </row>
    <row r="45" spans="1:17" ht="64.150000000000006" customHeight="1" x14ac:dyDescent="0.4">
      <c r="A45" s="33"/>
      <c r="B45" s="33"/>
      <c r="C45" s="33"/>
      <c r="D45" s="33"/>
      <c r="E45" s="4">
        <f>DATA2!U40</f>
        <v>39</v>
      </c>
      <c r="F45" s="29" t="str">
        <f t="shared" si="0"/>
        <v>Economic Development Council for the Peoria Area</v>
      </c>
      <c r="G45" s="30" t="str">
        <f>IFERROR(INDEX(DATA2!C$2:C$482,MATCH('Search for Assistance'!$E45,DATA2!$A$2:$A$482,0)),"")</f>
        <v>Economic Development Council for the Peoria Area</v>
      </c>
      <c r="H45" s="30" t="str">
        <f>IFERROR(INDEX(DATA2!D$2:D$482,MATCH('Search for Assistance'!$E45,DATA2!$A$2:$A$482,0)),"")</f>
        <v>https://greaterpeoriaedc.org/</v>
      </c>
      <c r="I45" s="31" t="str">
        <f>IFERROR(INDEX(DATA2!E$2:E$482,MATCH('Search for Assistance'!$E45,DATA2!$A$2:$A$482,0)),"")</f>
        <v>Christopher Setti</v>
      </c>
      <c r="J45" s="31" t="str">
        <f>IFERROR(INDEX(DATA2!F$2:F$482,MATCH('Search for Assistance'!$E45,DATA2!$A$2:$A$482,0)),"")</f>
        <v>309-495-5956</v>
      </c>
      <c r="K45" s="31" t="str">
        <f>IFERROR(INDEX(DATA2!G$2:G$482,MATCH('Search for Assistance'!$E45,DATA2!$A$2:$A$482,0)),"")</f>
        <v>csetti@greaterpeoriaedc.org</v>
      </c>
      <c r="L45" s="31" t="str">
        <f>IFERROR(INDEX(DATA2!H$2:H$482,MATCH('Search for Assistance'!$E45,DATA2!$A$2:$A$482,0)),"")</f>
        <v>401 NE Jefferson Ave.
Peoria, IL, 61603</v>
      </c>
      <c r="M45" s="31" t="str">
        <f>IFERROR(INDEX(DATA2!I$2:I$482,MATCH('Search for Assistance'!$E45,DATA2!$A$2:$A$482,0)),"")</f>
        <v>All, LatinX/Hispanic, African-American/Black, Rural</v>
      </c>
      <c r="N45" s="31" t="str">
        <f>IFERROR(INDEX(DATA2!J$2:J$482,MATCH('Search for Assistance'!$E45,DATA2!$A$2:$A$482,0)),"")</f>
        <v>English, Spanish</v>
      </c>
      <c r="O45" s="31" t="str">
        <f>IFERROR(INDEX(DATA2!K$2:K$482,MATCH('Search for Assistance'!$E45,DATA2!$A$2:$A$482,0)),"")</f>
        <v>Peoria, Tazewell, Woodford, Mason, Fulton, Logan</v>
      </c>
      <c r="P45" s="31" t="str">
        <f>IFERROR(INDEX(DATA2!L$2:L$482,MATCH('Search for Assistance'!$E45,DATA2!$A$2:$A$482,0)),"")</f>
        <v>Any Area in Peoria County, Any Area in Tazewell County, Any Area in Woodford County, Any Area in Mason County, Any Area in Fulton County, Any Area in Logan County</v>
      </c>
      <c r="Q45" s="3"/>
    </row>
    <row r="46" spans="1:17" ht="64.150000000000006" customHeight="1" x14ac:dyDescent="0.4">
      <c r="A46" s="33"/>
      <c r="B46" s="33"/>
      <c r="C46" s="33"/>
      <c r="D46" s="33"/>
      <c r="E46" s="4">
        <f>DATA2!U41</f>
        <v>40</v>
      </c>
      <c r="F46" s="29" t="str">
        <f t="shared" si="0"/>
        <v>Effingham Regional Growth Alliance</v>
      </c>
      <c r="G46" s="30" t="str">
        <f>IFERROR(INDEX(DATA2!C$2:C$482,MATCH('Search for Assistance'!$E46,DATA2!$A$2:$A$482,0)),"")</f>
        <v>Effingham Regional Growth Alliance</v>
      </c>
      <c r="H46" s="30" t="str">
        <f>IFERROR(INDEX(DATA2!D$2:D$482,MATCH('Search for Assistance'!$E46,DATA2!$A$2:$A$482,0)),"")</f>
        <v>http://www.groweffinghamcountyil.com/</v>
      </c>
      <c r="I46" s="31" t="str">
        <f>IFERROR(INDEX(DATA2!E$2:E$482,MATCH('Search for Assistance'!$E46,DATA2!$A$2:$A$482,0)),"")</f>
        <v>Courtney Yockey</v>
      </c>
      <c r="J46" s="31" t="str">
        <f>IFERROR(INDEX(DATA2!F$2:F$482,MATCH('Search for Assistance'!$E46,DATA2!$A$2:$A$482,0)),"")</f>
        <v>217-342-4214</v>
      </c>
      <c r="K46" s="31" t="str">
        <f>IFERROR(INDEX(DATA2!G$2:G$482,MATCH('Search for Assistance'!$E46,DATA2!$A$2:$A$482,0)),"")</f>
        <v>cyockey@groweffinghamcountyil.com</v>
      </c>
      <c r="L46" s="31" t="str">
        <f>IFERROR(INDEX(DATA2!H$2:H$482,MATCH('Search for Assistance'!$E46,DATA2!$A$2:$A$482,0)),"")</f>
        <v>903 Keller Dr.
Effingham, IL 62401</v>
      </c>
      <c r="M46" s="31" t="str">
        <f>IFERROR(INDEX(DATA2!I$2:I$482,MATCH('Search for Assistance'!$E46,DATA2!$A$2:$A$482,0)),"")</f>
        <v>All, LatinX/Hispanic, African-American/Black, Women, Veterans, Persons with Disabilities, Immigrants, Rural</v>
      </c>
      <c r="N46" s="31" t="str">
        <f>IFERROR(INDEX(DATA2!J$2:J$482,MATCH('Search for Assistance'!$E46,DATA2!$A$2:$A$482,0)),"")</f>
        <v>English, Spanish</v>
      </c>
      <c r="O46" s="31" t="str">
        <f>IFERROR(INDEX(DATA2!K$2:K$482,MATCH('Search for Assistance'!$E46,DATA2!$A$2:$A$482,0)),"")</f>
        <v>Coles, Crawford, Effingham, Clark, Edgar, Moultrie</v>
      </c>
      <c r="P46" s="31" t="str">
        <f>IFERROR(INDEX(DATA2!L$2:L$482,MATCH('Search for Assistance'!$E46,DATA2!$A$2:$A$482,0)),"")</f>
        <v>Any Area in Coles County, Any Area in Crawford County, Any Area in Effingham County, Any Area in Clark County, Any Area in Edgar County, Any Area in Moultrie</v>
      </c>
      <c r="Q46" s="3"/>
    </row>
    <row r="47" spans="1:17" ht="64.150000000000006" customHeight="1" x14ac:dyDescent="0.4">
      <c r="A47" s="33"/>
      <c r="B47" s="33"/>
      <c r="C47" s="33"/>
      <c r="D47" s="33"/>
      <c r="E47" s="4">
        <f>DATA2!U42</f>
        <v>41</v>
      </c>
      <c r="F47" s="29" t="str">
        <f t="shared" si="0"/>
        <v>Effingham Regional Growth Alliance</v>
      </c>
      <c r="G47" s="30" t="str">
        <f>IFERROR(INDEX(DATA2!C$2:C$482,MATCH('Search for Assistance'!$E47,DATA2!$A$2:$A$482,0)),"")</f>
        <v>Effingham Regional Growth Alliance</v>
      </c>
      <c r="H47" s="30" t="str">
        <f>IFERROR(INDEX(DATA2!D$2:D$482,MATCH('Search for Assistance'!$E47,DATA2!$A$2:$A$482,0)),"")</f>
        <v>https://www.groweffinghamcountyil.com</v>
      </c>
      <c r="I47" s="31" t="str">
        <f>IFERROR(INDEX(DATA2!E$2:E$482,MATCH('Search for Assistance'!$E47,DATA2!$A$2:$A$482,0)),"")</f>
        <v>Courtney Yockey</v>
      </c>
      <c r="J47" s="31" t="str">
        <f>IFERROR(INDEX(DATA2!F$2:F$482,MATCH('Search for Assistance'!$E47,DATA2!$A$2:$A$482,0)),"")</f>
        <v>217-342-4214</v>
      </c>
      <c r="K47" s="31" t="str">
        <f>IFERROR(INDEX(DATA2!G$2:G$482,MATCH('Search for Assistance'!$E47,DATA2!$A$2:$A$482,0)),"")</f>
        <v>cyockey@groweffinghamcountyil.com</v>
      </c>
      <c r="L47" s="31" t="str">
        <f>IFERROR(INDEX(DATA2!H$2:H$482,MATCH('Search for Assistance'!$E47,DATA2!$A$2:$A$482,0)),"")</f>
        <v>903 N Keller Drive
Effingham, IL 62401</v>
      </c>
      <c r="M47" s="31" t="str">
        <f>IFERROR(INDEX(DATA2!I$2:I$482,MATCH('Search for Assistance'!$E47,DATA2!$A$2:$A$482,0)),"")</f>
        <v>All, Rural</v>
      </c>
      <c r="N47" s="31" t="str">
        <f>IFERROR(INDEX(DATA2!J$2:J$482,MATCH('Search for Assistance'!$E47,DATA2!$A$2:$A$482,0)),"")</f>
        <v>English</v>
      </c>
      <c r="O47" s="31" t="str">
        <f>IFERROR(INDEX(DATA2!K$2:K$482,MATCH('Search for Assistance'!$E47,DATA2!$A$2:$A$482,0)),"")</f>
        <v>Effingham</v>
      </c>
      <c r="P47" s="31" t="str">
        <f>IFERROR(INDEX(DATA2!L$2:L$482,MATCH('Search for Assistance'!$E47,DATA2!$A$2:$A$482,0)),"")</f>
        <v>Any Area in Effingham County</v>
      </c>
      <c r="Q47" s="3"/>
    </row>
    <row r="48" spans="1:17" ht="64.150000000000006" customHeight="1" x14ac:dyDescent="0.4">
      <c r="A48" s="33"/>
      <c r="B48" s="33"/>
      <c r="C48" s="33"/>
      <c r="D48" s="33"/>
      <c r="E48" s="4">
        <f>DATA2!U43</f>
        <v>42</v>
      </c>
      <c r="F48" s="29" t="str">
        <f t="shared" si="0"/>
        <v>Elevate CCIC, Inc.</v>
      </c>
      <c r="G48" s="30" t="str">
        <f>IFERROR(INDEX(DATA2!C$2:C$482,MATCH('Search for Assistance'!$E48,DATA2!$A$2:$A$482,0)),"")</f>
        <v>Elevate CCIC, Inc.</v>
      </c>
      <c r="H48" s="30" t="str">
        <f>IFERROR(INDEX(DATA2!D$2:D$482,MATCH('Search for Assistance'!$E48,DATA2!$A$2:$A$482,0)),"")</f>
        <v>https://www.elevate217.org</v>
      </c>
      <c r="I48" s="31" t="str">
        <f>IFERROR(INDEX(DATA2!E$2:E$482,MATCH('Search for Assistance'!$E48,DATA2!$A$2:$A$482,0)),"")</f>
        <v>Carlos Ortega</v>
      </c>
      <c r="J48" s="31" t="str">
        <f>IFERROR(INDEX(DATA2!F$2:F$482,MATCH('Search for Assistance'!$E48,DATA2!$A$2:$A$482,0)),"")</f>
        <v>217-819-6150</v>
      </c>
      <c r="K48" s="31" t="str">
        <f>IFERROR(INDEX(DATA2!G$2:G$482,MATCH('Search for Assistance'!$E48,DATA2!$A$2:$A$482,0)),"")</f>
        <v>director@elevate217.org</v>
      </c>
      <c r="L48" s="31" t="str">
        <f>IFERROR(INDEX(DATA2!H$2:H$482,MATCH('Search for Assistance'!$E48,DATA2!$A$2:$A$482,0)),"")</f>
        <v>700 Broadway Avenue
Suite #8
Mattoon, IL 61938</v>
      </c>
      <c r="M48" s="31" t="str">
        <f>IFERROR(INDEX(DATA2!I$2:I$482,MATCH('Search for Assistance'!$E48,DATA2!$A$2:$A$482,0)),"")</f>
        <v>All, Rural</v>
      </c>
      <c r="N48" s="31" t="str">
        <f>IFERROR(INDEX(DATA2!J$2:J$482,MATCH('Search for Assistance'!$E48,DATA2!$A$2:$A$482,0)),"")</f>
        <v>English</v>
      </c>
      <c r="O48" s="31" t="str">
        <f>IFERROR(INDEX(DATA2!K$2:K$482,MATCH('Search for Assistance'!$E48,DATA2!$A$2:$A$482,0)),"")</f>
        <v>Clark, Coles, Cumberland, Douglas, Edgar, Moultrie, Shelby</v>
      </c>
      <c r="P48" s="31" t="str">
        <f>IFERROR(INDEX(DATA2!L$2:L$482,MATCH('Search for Assistance'!$E48,DATA2!$A$2:$A$482,0)),"")</f>
        <v>Any Area in Clark County, Any Area in Coles County, Any Area in Cumberland County, Any Area in Douglas County, Any Area in Edgar County, Any Area in Moultrie County, Any Area in Shelby County</v>
      </c>
      <c r="Q48" s="3"/>
    </row>
    <row r="49" spans="1:17" ht="64.150000000000006" customHeight="1" x14ac:dyDescent="0.4">
      <c r="A49" s="33"/>
      <c r="B49" s="33"/>
      <c r="C49" s="33"/>
      <c r="D49" s="33"/>
      <c r="E49" s="4">
        <f>DATA2!U44</f>
        <v>43</v>
      </c>
      <c r="F49" s="29" t="str">
        <f t="shared" si="0"/>
        <v>Endeleo Institute</v>
      </c>
      <c r="G49" s="30" t="str">
        <f>IFERROR(INDEX(DATA2!C$2:C$482,MATCH('Search for Assistance'!$E49,DATA2!$A$2:$A$482,0)),"")</f>
        <v>Endeleo Institute</v>
      </c>
      <c r="H49" s="30" t="str">
        <f>IFERROR(INDEX(DATA2!D$2:D$482,MATCH('Search for Assistance'!$E49,DATA2!$A$2:$A$482,0)),"")</f>
        <v>https://endeleoinstitute.org</v>
      </c>
      <c r="I49" s="31" t="str">
        <f>IFERROR(INDEX(DATA2!E$2:E$482,MATCH('Search for Assistance'!$E49,DATA2!$A$2:$A$482,0)),"")</f>
        <v>Melvin Thompson</v>
      </c>
      <c r="J49" s="31" t="str">
        <f>IFERROR(INDEX(DATA2!F$2:F$482,MATCH('Search for Assistance'!$E49,DATA2!$A$2:$A$482,0)),"")</f>
        <v>773-966-1590</v>
      </c>
      <c r="K49" s="31" t="str">
        <f>IFERROR(INDEX(DATA2!G$2:G$482,MATCH('Search for Assistance'!$E49,DATA2!$A$2:$A$482,0)),"")</f>
        <v>Mrthompson@endeleoinstitute.org</v>
      </c>
      <c r="L49" s="31" t="str">
        <f>IFERROR(INDEX(DATA2!H$2:H$482,MATCH('Search for Assistance'!$E49,DATA2!$A$2:$A$482,0)),"")</f>
        <v>532 West 95th Street
Chicago, IL 60628</v>
      </c>
      <c r="M49" s="31" t="str">
        <f>IFERROR(INDEX(DATA2!I$2:I$482,MATCH('Search for Assistance'!$E49,DATA2!$A$2:$A$482,0)),"")</f>
        <v>All, African-American/Black, Women</v>
      </c>
      <c r="N49" s="31" t="str">
        <f>IFERROR(INDEX(DATA2!J$2:J$482,MATCH('Search for Assistance'!$E49,DATA2!$A$2:$A$482,0)),"")</f>
        <v>English</v>
      </c>
      <c r="O49" s="31" t="str">
        <f>IFERROR(INDEX(DATA2!K$2:K$482,MATCH('Search for Assistance'!$E49,DATA2!$A$2:$A$482,0)),"")</f>
        <v>Cook</v>
      </c>
      <c r="P49" s="31" t="str">
        <f>IFERROR(INDEX(DATA2!L$2:L$482,MATCH('Search for Assistance'!$E49,DATA2!$A$2:$A$482,0)),"")</f>
        <v>Chicago-- Washington Heights</v>
      </c>
      <c r="Q49" s="3"/>
    </row>
    <row r="50" spans="1:17" ht="64.150000000000006" customHeight="1" x14ac:dyDescent="0.4">
      <c r="A50" s="33"/>
      <c r="B50" s="33"/>
      <c r="C50" s="33"/>
      <c r="D50" s="33"/>
      <c r="E50" s="4">
        <f>DATA2!U45</f>
        <v>44</v>
      </c>
      <c r="F50" s="29" t="str">
        <f t="shared" si="0"/>
        <v>Far South CDC</v>
      </c>
      <c r="G50" s="30" t="str">
        <f>IFERROR(INDEX(DATA2!C$2:C$482,MATCH('Search for Assistance'!$E50,DATA2!$A$2:$A$482,0)),"")</f>
        <v>Far South CDC</v>
      </c>
      <c r="H50" s="30" t="str">
        <f>IFERROR(INDEX(DATA2!D$2:D$482,MATCH('Search for Assistance'!$E50,DATA2!$A$2:$A$482,0)),"")</f>
        <v>https://www.cclconnect.org</v>
      </c>
      <c r="I50" s="31" t="str">
        <f>IFERROR(INDEX(DATA2!E$2:E$482,MATCH('Search for Assistance'!$E50,DATA2!$A$2:$A$482,0)),"")</f>
        <v>Florence Hardy</v>
      </c>
      <c r="J50" s="31" t="str">
        <f>IFERROR(INDEX(DATA2!F$2:F$482,MATCH('Search for Assistance'!$E50,DATA2!$A$2:$A$482,0)),"")</f>
        <v>773-831-7107</v>
      </c>
      <c r="K50" s="31" t="str">
        <f>IFERROR(INDEX(DATA2!G$2:G$482,MATCH('Search for Assistance'!$E50,DATA2!$A$2:$A$482,0)),"")</f>
        <v>fhardy@farsouthcdc.org</v>
      </c>
      <c r="L50" s="31" t="str">
        <f>IFERROR(INDEX(DATA2!H$2:H$482,MATCH('Search for Assistance'!$E50,DATA2!$A$2:$A$482,0)),"")</f>
        <v>837 W 115th St
Chicago, IL 60643</v>
      </c>
      <c r="M50" s="31" t="str">
        <f>IFERROR(INDEX(DATA2!I$2:I$482,MATCH('Search for Assistance'!$E50,DATA2!$A$2:$A$482,0)),"")</f>
        <v>All, African-American/Black, Women</v>
      </c>
      <c r="N50" s="31" t="str">
        <f>IFERROR(INDEX(DATA2!J$2:J$482,MATCH('Search for Assistance'!$E50,DATA2!$A$2:$A$482,0)),"")</f>
        <v>English</v>
      </c>
      <c r="O50" s="31" t="str">
        <f>IFERROR(INDEX(DATA2!K$2:K$482,MATCH('Search for Assistance'!$E50,DATA2!$A$2:$A$482,0)),"")</f>
        <v>Cook</v>
      </c>
      <c r="P50" s="31" t="str">
        <f>IFERROR(INDEX(DATA2!L$2:L$482,MATCH('Search for Assistance'!$E50,DATA2!$A$2:$A$482,0)),"")</f>
        <v>Chicago-- Logan Square, Chicago-- Humboldt Park, Chicago-- Hermosa</v>
      </c>
      <c r="Q50" s="3"/>
    </row>
    <row r="51" spans="1:17" ht="64.150000000000006" customHeight="1" x14ac:dyDescent="0.4">
      <c r="A51" s="33"/>
      <c r="B51" s="33"/>
      <c r="C51" s="33"/>
      <c r="D51" s="33"/>
      <c r="E51" s="4">
        <f>DATA2!U46</f>
        <v>45</v>
      </c>
      <c r="F51" s="29" t="str">
        <f t="shared" si="0"/>
        <v>Greater Auburn-Gresham Development Corporation</v>
      </c>
      <c r="G51" s="30" t="str">
        <f>IFERROR(INDEX(DATA2!C$2:C$482,MATCH('Search for Assistance'!$E51,DATA2!$A$2:$A$482,0)),"")</f>
        <v>Greater Auburn-Gresham Development Corporation</v>
      </c>
      <c r="H51" s="30" t="str">
        <f>IFERROR(INDEX(DATA2!D$2:D$482,MATCH('Search for Assistance'!$E51,DATA2!$A$2:$A$482,0)),"")</f>
        <v>http://gagdc.org/</v>
      </c>
      <c r="I51" s="31" t="str">
        <f>IFERROR(INDEX(DATA2!E$2:E$482,MATCH('Search for Assistance'!$E51,DATA2!$A$2:$A$482,0)),"")</f>
        <v>Jay Readey</v>
      </c>
      <c r="J51" s="31" t="str">
        <f>IFERROR(INDEX(DATA2!F$2:F$482,MATCH('Search for Assistance'!$E51,DATA2!$A$2:$A$482,0)),"")</f>
        <v>213-404-2585</v>
      </c>
      <c r="K51" s="31" t="str">
        <f>IFERROR(INDEX(DATA2!G$2:G$482,MATCH('Search for Assistance'!$E51,DATA2!$A$2:$A$482,0)),"")</f>
        <v>jreadey@themetroalliance.com</v>
      </c>
      <c r="L51" s="31" t="str">
        <f>IFERROR(INDEX(DATA2!H$2:H$482,MATCH('Search for Assistance'!$E51,DATA2!$A$2:$A$482,0)),"")</f>
        <v>7901 S. Racine Ave.
Chicago, IL 60620</v>
      </c>
      <c r="M51" s="31" t="str">
        <f>IFERROR(INDEX(DATA2!I$2:I$482,MATCH('Search for Assistance'!$E51,DATA2!$A$2:$A$482,0)),"")</f>
        <v>All, LatinX/Hispanic, African-American/Black, Women, Veterans</v>
      </c>
      <c r="N51" s="31" t="str">
        <f>IFERROR(INDEX(DATA2!J$2:J$482,MATCH('Search for Assistance'!$E51,DATA2!$A$2:$A$482,0)),"")</f>
        <v>English, Spanish</v>
      </c>
      <c r="O51" s="31" t="str">
        <f>IFERROR(INDEX(DATA2!K$2:K$482,MATCH('Search for Assistance'!$E51,DATA2!$A$2:$A$482,0)),"")</f>
        <v>Cook, Will, Kankakee</v>
      </c>
      <c r="P51" s="31" t="str">
        <f>IFERROR(INDEX(DATA2!L$2:L$482,MATCH('Search for Assistance'!$E51,DATA2!$A$2:$A$482,0)),"")</f>
        <v>Any Area in Cook County, Any Area in Will County, Any Area in Kankakee County</v>
      </c>
      <c r="Q51" s="3"/>
    </row>
    <row r="52" spans="1:17" ht="64.150000000000006" customHeight="1" x14ac:dyDescent="0.4">
      <c r="A52" s="33"/>
      <c r="B52" s="33"/>
      <c r="C52" s="33"/>
      <c r="D52" s="33"/>
      <c r="E52" s="4">
        <f>DATA2!U47</f>
        <v>46</v>
      </c>
      <c r="F52" s="29" t="str">
        <f t="shared" si="0"/>
        <v>Greater Chatham Initiative</v>
      </c>
      <c r="G52" s="30" t="str">
        <f>IFERROR(INDEX(DATA2!C$2:C$482,MATCH('Search for Assistance'!$E52,DATA2!$A$2:$A$482,0)),"")</f>
        <v>Greater Chatham Initiative</v>
      </c>
      <c r="H52" s="30" t="str">
        <f>IFERROR(INDEX(DATA2!D$2:D$482,MATCH('Search for Assistance'!$E52,DATA2!$A$2:$A$482,0)),"")</f>
        <v>https://www.greaterchathaminitiative.org</v>
      </c>
      <c r="I52" s="31" t="str">
        <f>IFERROR(INDEX(DATA2!E$2:E$482,MATCH('Search for Assistance'!$E52,DATA2!$A$2:$A$482,0)),"")</f>
        <v>Nedra Sims Fears</v>
      </c>
      <c r="J52" s="31" t="str">
        <f>IFERROR(INDEX(DATA2!F$2:F$482,MATCH('Search for Assistance'!$E52,DATA2!$A$2:$A$482,0)),"")</f>
        <v>773-644-1451</v>
      </c>
      <c r="K52" s="31" t="str">
        <f>IFERROR(INDEX(DATA2!G$2:G$482,MATCH('Search for Assistance'!$E52,DATA2!$A$2:$A$482,0)),"")</f>
        <v>nedra@greaterchathaminitiative.org</v>
      </c>
      <c r="L52" s="31" t="str">
        <f>IFERROR(INDEX(DATA2!H$2:H$482,MATCH('Search for Assistance'!$E52,DATA2!$A$2:$A$482,0)),"")</f>
        <v>640 E 79th St
Chicago, IL 60619</v>
      </c>
      <c r="M52" s="31" t="str">
        <f>IFERROR(INDEX(DATA2!I$2:I$482,MATCH('Search for Assistance'!$E52,DATA2!$A$2:$A$482,0)),"")</f>
        <v>All, African-American/Black, Women</v>
      </c>
      <c r="N52" s="31" t="str">
        <f>IFERROR(INDEX(DATA2!J$2:J$482,MATCH('Search for Assistance'!$E52,DATA2!$A$2:$A$482,0)),"")</f>
        <v>English</v>
      </c>
      <c r="O52" s="31" t="str">
        <f>IFERROR(INDEX(DATA2!K$2:K$482,MATCH('Search for Assistance'!$E52,DATA2!$A$2:$A$482,0)),"")</f>
        <v>Cook</v>
      </c>
      <c r="P52" s="31" t="str">
        <f>IFERROR(INDEX(DATA2!L$2:L$482,MATCH('Search for Assistance'!$E52,DATA2!$A$2:$A$482,0)),"")</f>
        <v>Chicago-- South Side, Chicago-- Auburn Gresham, Chicago-- Chatham, Chicago-- Avalon Park, Chicago-- Greater Grand Crossing</v>
      </c>
      <c r="Q52" s="3"/>
    </row>
    <row r="53" spans="1:17" ht="64.150000000000006" customHeight="1" x14ac:dyDescent="0.4">
      <c r="A53" s="33"/>
      <c r="B53" s="33"/>
      <c r="C53" s="33"/>
      <c r="D53" s="33"/>
      <c r="E53" s="4">
        <f>DATA2!U48</f>
        <v>47</v>
      </c>
      <c r="F53" s="29" t="str">
        <f t="shared" si="0"/>
        <v>Greater Egypt Regional Planning and Development Commission</v>
      </c>
      <c r="G53" s="30" t="str">
        <f>IFERROR(INDEX(DATA2!C$2:C$482,MATCH('Search for Assistance'!$E53,DATA2!$A$2:$A$482,0)),"")</f>
        <v>Greater Egypt Regional Planning and Development Commission</v>
      </c>
      <c r="H53" s="30" t="str">
        <f>IFERROR(INDEX(DATA2!D$2:D$482,MATCH('Search for Assistance'!$E53,DATA2!$A$2:$A$482,0)),"")</f>
        <v>http://greateregypt.org/</v>
      </c>
      <c r="I53" s="31" t="str">
        <f>IFERROR(INDEX(DATA2!E$2:E$482,MATCH('Search for Assistance'!$E53,DATA2!$A$2:$A$482,0)),"")</f>
        <v>Cary Minnis</v>
      </c>
      <c r="J53" s="31" t="str">
        <f>IFERROR(INDEX(DATA2!F$2:F$482,MATCH('Search for Assistance'!$E53,DATA2!$A$2:$A$482,0)),"")</f>
        <v>618-997-9351</v>
      </c>
      <c r="K53" s="31" t="str">
        <f>IFERROR(INDEX(DATA2!G$2:G$482,MATCH('Search for Assistance'!$E53,DATA2!$A$2:$A$482,0)),"")</f>
        <v>caryminnis@greateregypt.org</v>
      </c>
      <c r="L53" s="31" t="str">
        <f>IFERROR(INDEX(DATA2!H$2:H$482,MATCH('Search for Assistance'!$E53,DATA2!$A$2:$A$482,0)),"")</f>
        <v>3000 West DeYoung St.
Suite 800-B3
Marion, IL 62959</v>
      </c>
      <c r="M53" s="31" t="str">
        <f>IFERROR(INDEX(DATA2!I$2:I$482,MATCH('Search for Assistance'!$E53,DATA2!$A$2:$A$482,0)),"")</f>
        <v>All, LatinX/Hispanic, African-American/Black, Women, Veterans, Persons with Disabilities, Immigrants, Rural</v>
      </c>
      <c r="N53" s="31" t="str">
        <f>IFERROR(INDEX(DATA2!J$2:J$482,MATCH('Search for Assistance'!$E53,DATA2!$A$2:$A$482,0)),"")</f>
        <v>English</v>
      </c>
      <c r="O53" s="31" t="str">
        <f>IFERROR(INDEX(DATA2!K$2:K$482,MATCH('Search for Assistance'!$E53,DATA2!$A$2:$A$482,0)),"")</f>
        <v>Wabash, Edwards, Wayne, Jefferson, Perry, Jackson, Union, Alexander, Pulaski, Massac, Pope, Hardin, Gallatin, White, Hamilton, Franklin, Williamson, Johnson, Saline, Calhoun, Jersey, Madison, St. Clair, Monroe, Randolph, Washington, Clinton, Bond</v>
      </c>
      <c r="P53" s="31" t="str">
        <f>IFERROR(INDEX(DATA2!L$2:L$482,MATCH('Search for Assistance'!$E53,DATA2!$A$2:$A$482,0)),"")</f>
        <v>Any Area in Wabash County, Any Area in Edwards County, Any Area in Wayne County, Any Area in Jefferson County, Any Area in Perry County, Any Area in Jackson County, Any Area in Union County, Any Area in Alexander County, Any Area in Pulaski County, Any Area in Massac County, Any Area in Pope County, Any Area in Hardin County, Any Area in Gallatin County, Any Area in White County, Any Area in Hamilton County, Any Area in Franklin County, Any Area in Williamson County, Any Area in Johnson County, Any Area in Saline County, Any Area in Calhoun County, Any Area in Jersey County, Any Area in Madison County, Any Area in St. Clair County, Any Area in Monroe County, Any Area in Randolph County, Any Area in Washington County, Any Area in Clinton County, Any Area in Bond County</v>
      </c>
      <c r="Q53" s="3"/>
    </row>
    <row r="54" spans="1:17" ht="64.150000000000006" customHeight="1" x14ac:dyDescent="0.4">
      <c r="A54" s="33"/>
      <c r="B54" s="33"/>
      <c r="C54" s="33"/>
      <c r="D54" s="33"/>
      <c r="E54" s="4">
        <f>DATA2!U49</f>
        <v>48</v>
      </c>
      <c r="F54" s="29" t="str">
        <f t="shared" si="0"/>
        <v>Greater Englewood CDC</v>
      </c>
      <c r="G54" s="30" t="str">
        <f>IFERROR(INDEX(DATA2!C$2:C$482,MATCH('Search for Assistance'!$E54,DATA2!$A$2:$A$482,0)),"")</f>
        <v>Greater Englewood CDC</v>
      </c>
      <c r="H54" s="30" t="str">
        <f>IFERROR(INDEX(DATA2!D$2:D$482,MATCH('Search for Assistance'!$E54,DATA2!$A$2:$A$482,0)),"")</f>
        <v>https://www.gecdc.org</v>
      </c>
      <c r="I54" s="31" t="str">
        <f>IFERROR(INDEX(DATA2!E$2:E$482,MATCH('Search for Assistance'!$E54,DATA2!$A$2:$A$482,0)),"")</f>
        <v>Tamora Hughes</v>
      </c>
      <c r="J54" s="31" t="str">
        <f>IFERROR(INDEX(DATA2!F$2:F$482,MATCH('Search for Assistance'!$E54,DATA2!$A$2:$A$482,0)),"")</f>
        <v>773-651-2400</v>
      </c>
      <c r="K54" s="31" t="str">
        <f>IFERROR(INDEX(DATA2!G$2:G$482,MATCH('Search for Assistance'!$E54,DATA2!$A$2:$A$482,0)),"")</f>
        <v>thughes@gecdc.org</v>
      </c>
      <c r="L54" s="31" t="str">
        <f>IFERROR(INDEX(DATA2!H$2:H$482,MATCH('Search for Assistance'!$E54,DATA2!$A$2:$A$482,0)),"")</f>
        <v>815 W 63rd Street
Chicago, IL 60621</v>
      </c>
      <c r="M54" s="31" t="str">
        <f>IFERROR(INDEX(DATA2!I$2:I$482,MATCH('Search for Assistance'!$E54,DATA2!$A$2:$A$482,0)),"")</f>
        <v>All, LatinX/Hispanic, African-American/Black</v>
      </c>
      <c r="N54" s="31" t="str">
        <f>IFERROR(INDEX(DATA2!J$2:J$482,MATCH('Search for Assistance'!$E54,DATA2!$A$2:$A$482,0)),"")</f>
        <v>English, Spanish</v>
      </c>
      <c r="O54" s="31" t="str">
        <f>IFERROR(INDEX(DATA2!K$2:K$482,MATCH('Search for Assistance'!$E54,DATA2!$A$2:$A$482,0)),"")</f>
        <v>Cook</v>
      </c>
      <c r="P54" s="31" t="str">
        <f>IFERROR(INDEX(DATA2!L$2:L$482,MATCH('Search for Assistance'!$E54,DATA2!$A$2:$A$482,0)),"")</f>
        <v>Chicago-- Englewood, Chicago-- West Englewood</v>
      </c>
      <c r="Q54" s="3"/>
    </row>
    <row r="55" spans="1:17" ht="64.150000000000006" customHeight="1" x14ac:dyDescent="0.4">
      <c r="A55" s="33"/>
      <c r="B55" s="33"/>
      <c r="C55" s="33"/>
      <c r="D55" s="33"/>
      <c r="E55" s="4">
        <f>DATA2!U50</f>
        <v>49</v>
      </c>
      <c r="F55" s="29" t="str">
        <f t="shared" si="0"/>
        <v>Greater Englewood Chamber of Commerce</v>
      </c>
      <c r="G55" s="30" t="str">
        <f>IFERROR(INDEX(DATA2!C$2:C$482,MATCH('Search for Assistance'!$E55,DATA2!$A$2:$A$482,0)),"")</f>
        <v>Greater Englewood Chamber of Commerce</v>
      </c>
      <c r="H55" s="30" t="str">
        <f>IFERROR(INDEX(DATA2!D$2:D$482,MATCH('Search for Assistance'!$E55,DATA2!$A$2:$A$482,0)),"")</f>
        <v>https://www.gechamber.com</v>
      </c>
      <c r="I55" s="31" t="str">
        <f>IFERROR(INDEX(DATA2!E$2:E$482,MATCH('Search for Assistance'!$E55,DATA2!$A$2:$A$482,0)),"")</f>
        <v>Felicia Slaton-Young</v>
      </c>
      <c r="J55" s="31" t="str">
        <f>IFERROR(INDEX(DATA2!F$2:F$482,MATCH('Search for Assistance'!$E55,DATA2!$A$2:$A$482,0)),"")</f>
        <v>312-768-8573</v>
      </c>
      <c r="K55" s="31" t="str">
        <f>IFERROR(INDEX(DATA2!G$2:G$482,MATCH('Search for Assistance'!$E55,DATA2!$A$2:$A$482,0)),"")</f>
        <v>fyoung@gechamber.com</v>
      </c>
      <c r="L55" s="31" t="str">
        <f>IFERROR(INDEX(DATA2!H$2:H$482,MATCH('Search for Assistance'!$E55,DATA2!$A$2:$A$482,0)),"")</f>
        <v>815 W 63rd Street
Chicago, IL 60621</v>
      </c>
      <c r="M55" s="31" t="str">
        <f>IFERROR(INDEX(DATA2!I$2:I$482,MATCH('Search for Assistance'!$E55,DATA2!$A$2:$A$482,0)),"")</f>
        <v>All, African-American/Black</v>
      </c>
      <c r="N55" s="31" t="str">
        <f>IFERROR(INDEX(DATA2!J$2:J$482,MATCH('Search for Assistance'!$E55,DATA2!$A$2:$A$482,0)),"")</f>
        <v>English</v>
      </c>
      <c r="O55" s="31" t="str">
        <f>IFERROR(INDEX(DATA2!K$2:K$482,MATCH('Search for Assistance'!$E55,DATA2!$A$2:$A$482,0)),"")</f>
        <v>Cook</v>
      </c>
      <c r="P55" s="31" t="str">
        <f>IFERROR(INDEX(DATA2!L$2:L$482,MATCH('Search for Assistance'!$E55,DATA2!$A$2:$A$482,0)),"")</f>
        <v>Chicago-- Englewood, Chicago-- West Englewood</v>
      </c>
      <c r="Q55" s="3"/>
    </row>
    <row r="56" spans="1:17" ht="64.150000000000006" customHeight="1" x14ac:dyDescent="0.4">
      <c r="A56" s="33"/>
      <c r="B56" s="33"/>
      <c r="C56" s="33"/>
      <c r="D56" s="33"/>
      <c r="E56" s="4">
        <f>DATA2!U51</f>
        <v>50</v>
      </c>
      <c r="F56" s="29" t="str">
        <f t="shared" si="0"/>
        <v>Greater Freeport Partnership</v>
      </c>
      <c r="G56" s="30" t="str">
        <f>IFERROR(INDEX(DATA2!C$2:C$482,MATCH('Search for Assistance'!$E56,DATA2!$A$2:$A$482,0)),"")</f>
        <v>Greater Freeport Partnership</v>
      </c>
      <c r="H56" s="30" t="str">
        <f>IFERROR(INDEX(DATA2!D$2:D$482,MATCH('Search for Assistance'!$E56,DATA2!$A$2:$A$482,0)),"")</f>
        <v>https://greaterfreeport.com/</v>
      </c>
      <c r="I56" s="31" t="str">
        <f>IFERROR(INDEX(DATA2!E$2:E$482,MATCH('Search for Assistance'!$E56,DATA2!$A$2:$A$482,0)),"")</f>
        <v>Andrea Schultz Winter</v>
      </c>
      <c r="J56" s="31" t="str">
        <f>IFERROR(INDEX(DATA2!F$2:F$482,MATCH('Search for Assistance'!$E56,DATA2!$A$2:$A$482,0)),"")</f>
        <v>815-233-1350</v>
      </c>
      <c r="K56" s="31" t="str">
        <f>IFERROR(INDEX(DATA2!G$2:G$482,MATCH('Search for Assistance'!$E56,DATA2!$A$2:$A$482,0)),"")</f>
        <v>awinter@greaterfreeport.com</v>
      </c>
      <c r="L56" s="31" t="str">
        <f>IFERROR(INDEX(DATA2!H$2:H$482,MATCH('Search for Assistance'!$E56,DATA2!$A$2:$A$482,0)),"")</f>
        <v>110 West Main St
Freeport, IL 61032</v>
      </c>
      <c r="M56" s="31" t="str">
        <f>IFERROR(INDEX(DATA2!I$2:I$482,MATCH('Search for Assistance'!$E56,DATA2!$A$2:$A$482,0)),"")</f>
        <v>All, African-American/Black, Women, Veterans, Persons with Disabilities, Immigrants, Rural</v>
      </c>
      <c r="N56" s="31" t="str">
        <f>IFERROR(INDEX(DATA2!J$2:J$482,MATCH('Search for Assistance'!$E56,DATA2!$A$2:$A$482,0)),"")</f>
        <v>English</v>
      </c>
      <c r="O56" s="31" t="str">
        <f>IFERROR(INDEX(DATA2!K$2:K$482,MATCH('Search for Assistance'!$E56,DATA2!$A$2:$A$482,0)),"")</f>
        <v>Stephenson</v>
      </c>
      <c r="P56" s="31" t="str">
        <f>IFERROR(INDEX(DATA2!L$2:L$482,MATCH('Search for Assistance'!$E56,DATA2!$A$2:$A$482,0)),"")</f>
        <v>Any Area in Stephenson County</v>
      </c>
      <c r="Q56" s="3"/>
    </row>
    <row r="57" spans="1:17" ht="64.150000000000006" customHeight="1" x14ac:dyDescent="0.4">
      <c r="A57" s="33"/>
      <c r="B57" s="33"/>
      <c r="C57" s="33"/>
      <c r="D57" s="33"/>
      <c r="E57" s="4">
        <f>DATA2!U52</f>
        <v>51</v>
      </c>
      <c r="F57" s="29" t="str">
        <f t="shared" si="0"/>
        <v>Greater Peoria Hispanic Chamber of Commerce</v>
      </c>
      <c r="G57" s="30" t="str">
        <f>IFERROR(INDEX(DATA2!C$2:C$482,MATCH('Search for Assistance'!$E57,DATA2!$A$2:$A$482,0)),"")</f>
        <v>Greater Peoria Hispanic Chamber of Commerce</v>
      </c>
      <c r="H57" s="30" t="str">
        <f>IFERROR(INDEX(DATA2!D$2:D$482,MATCH('Search for Assistance'!$E57,DATA2!$A$2:$A$482,0)),"")</f>
        <v>https://www.peoriahispanicchamber.com/</v>
      </c>
      <c r="I57" s="31" t="str">
        <f>IFERROR(INDEX(DATA2!E$2:E$482,MATCH('Search for Assistance'!$E57,DATA2!$A$2:$A$482,0)),"")</f>
        <v>Christell Frausto</v>
      </c>
      <c r="J57" s="31" t="str">
        <f>IFERROR(INDEX(DATA2!F$2:F$482,MATCH('Search for Assistance'!$E57,DATA2!$A$2:$A$482,0)),"")</f>
        <v>309-349-4636</v>
      </c>
      <c r="K57" s="31" t="str">
        <f>IFERROR(INDEX(DATA2!G$2:G$482,MATCH('Search for Assistance'!$E57,DATA2!$A$2:$A$482,0)),"")</f>
        <v>cfrausto@farmersagent.com</v>
      </c>
      <c r="L57" s="31" t="str">
        <f>IFERROR(INDEX(DATA2!H$2:H$482,MATCH('Search for Assistance'!$E57,DATA2!$A$2:$A$482,0)),"")</f>
        <v>2600 N Knoxville Ave.
Peoria, IL 61604</v>
      </c>
      <c r="M57" s="31" t="str">
        <f>IFERROR(INDEX(DATA2!I$2:I$482,MATCH('Search for Assistance'!$E57,DATA2!$A$2:$A$482,0)),"")</f>
        <v>All, LatinX/Hispanic</v>
      </c>
      <c r="N57" s="31" t="str">
        <f>IFERROR(INDEX(DATA2!J$2:J$482,MATCH('Search for Assistance'!$E57,DATA2!$A$2:$A$482,0)),"")</f>
        <v>English, Spanish</v>
      </c>
      <c r="O57" s="31" t="str">
        <f>IFERROR(INDEX(DATA2!K$2:K$482,MATCH('Search for Assistance'!$E57,DATA2!$A$2:$A$482,0)),"")</f>
        <v>Fulton, Logan, Mason, Peoria, Tazewell, Woodford</v>
      </c>
      <c r="P57" s="31" t="str">
        <f>IFERROR(INDEX(DATA2!L$2:L$482,MATCH('Search for Assistance'!$E57,DATA2!$A$2:$A$482,0)),"")</f>
        <v>Any Area in Fulton County, Any Area in Logan County, Any Area in Mason County, Any Area in Peoria County, Any Area in Tazewell County, Any Area in Woodford</v>
      </c>
      <c r="Q57" s="3"/>
    </row>
    <row r="58" spans="1:17" ht="64.150000000000006" customHeight="1" x14ac:dyDescent="0.4">
      <c r="A58" s="33"/>
      <c r="B58" s="33"/>
      <c r="C58" s="33"/>
      <c r="D58" s="33"/>
      <c r="E58" s="4">
        <f>DATA2!U53</f>
        <v>52</v>
      </c>
      <c r="F58" s="29" t="str">
        <f t="shared" si="0"/>
        <v>Greater Roseland Chamber of Commerce</v>
      </c>
      <c r="G58" s="30" t="str">
        <f>IFERROR(INDEX(DATA2!C$2:C$482,MATCH('Search for Assistance'!$E58,DATA2!$A$2:$A$482,0)),"")</f>
        <v>Greater Roseland Chamber of Commerce</v>
      </c>
      <c r="H58" s="30" t="str">
        <f>IFERROR(INDEX(DATA2!D$2:D$482,MATCH('Search for Assistance'!$E58,DATA2!$A$2:$A$482,0)),"")</f>
        <v>https://www.greaterroselandchamber.org/</v>
      </c>
      <c r="I58" s="31" t="str">
        <f>IFERROR(INDEX(DATA2!E$2:E$482,MATCH('Search for Assistance'!$E58,DATA2!$A$2:$A$482,0)),"")</f>
        <v>Andrea D. Reed</v>
      </c>
      <c r="J58" s="31" t="str">
        <f>IFERROR(INDEX(DATA2!F$2:F$482,MATCH('Search for Assistance'!$E58,DATA2!$A$2:$A$482,0)),"")</f>
        <v>773-785-4000</v>
      </c>
      <c r="K58" s="31" t="str">
        <f>IFERROR(INDEX(DATA2!G$2:G$482,MATCH('Search for Assistance'!$E58,DATA2!$A$2:$A$482,0)),"")</f>
        <v>info@greaterroselandchamber.org</v>
      </c>
      <c r="L58" s="31" t="str">
        <f>IFERROR(INDEX(DATA2!H$2:H$482,MATCH('Search for Assistance'!$E58,DATA2!$A$2:$A$482,0)),"")</f>
        <v>1000 E. 111th St.
Suite 650
Chicago, IL 60628</v>
      </c>
      <c r="M58" s="31" t="str">
        <f>IFERROR(INDEX(DATA2!I$2:I$482,MATCH('Search for Assistance'!$E58,DATA2!$A$2:$A$482,0)),"")</f>
        <v>All</v>
      </c>
      <c r="N58" s="31" t="str">
        <f>IFERROR(INDEX(DATA2!J$2:J$482,MATCH('Search for Assistance'!$E58,DATA2!$A$2:$A$482,0)),"")</f>
        <v>English</v>
      </c>
      <c r="O58" s="31" t="str">
        <f>IFERROR(INDEX(DATA2!K$2:K$482,MATCH('Search for Assistance'!$E58,DATA2!$A$2:$A$482,0)),"")</f>
        <v>Cook</v>
      </c>
      <c r="P58" s="31" t="str">
        <f>IFERROR(INDEX(DATA2!L$2:L$482,MATCH('Search for Assistance'!$E58,DATA2!$A$2:$A$482,0)),"")</f>
        <v>Chicago-- Roseland, Chicago-- West Roseland, Chicago-- West Chesterfield</v>
      </c>
      <c r="Q58" s="3"/>
    </row>
    <row r="59" spans="1:17" ht="64.150000000000006" customHeight="1" x14ac:dyDescent="0.4">
      <c r="A59" s="33"/>
      <c r="B59" s="33"/>
      <c r="C59" s="33"/>
      <c r="D59" s="33"/>
      <c r="E59" s="4">
        <f>DATA2!U54</f>
        <v>53</v>
      </c>
      <c r="F59" s="29" t="str">
        <f t="shared" si="0"/>
        <v>Greater Waukegan Development Coalition</v>
      </c>
      <c r="G59" s="30" t="str">
        <f>IFERROR(INDEX(DATA2!C$2:C$482,MATCH('Search for Assistance'!$E59,DATA2!$A$2:$A$482,0)),"")</f>
        <v>Greater Waukegan Development Coalition</v>
      </c>
      <c r="H59" s="30" t="str">
        <f>IFERROR(INDEX(DATA2!D$2:D$482,MATCH('Search for Assistance'!$E59,DATA2!$A$2:$A$482,0)),"")</f>
        <v>http://greaterwaukegan.org/</v>
      </c>
      <c r="I59" s="31" t="str">
        <f>IFERROR(INDEX(DATA2!E$2:E$482,MATCH('Search for Assistance'!$E59,DATA2!$A$2:$A$482,0)),"")</f>
        <v>Michael Edgar</v>
      </c>
      <c r="J59" s="31" t="str">
        <f>IFERROR(INDEX(DATA2!F$2:F$482,MATCH('Search for Assistance'!$E59,DATA2!$A$2:$A$482,0)),"")</f>
        <v>847-440-2021</v>
      </c>
      <c r="K59" s="31" t="str">
        <f>IFERROR(INDEX(DATA2!G$2:G$482,MATCH('Search for Assistance'!$E59,DATA2!$A$2:$A$482,0)),"")</f>
        <v>michael@greaterwaukegan.org</v>
      </c>
      <c r="L59" s="31" t="str">
        <f>IFERROR(INDEX(DATA2!H$2:H$482,MATCH('Search for Assistance'!$E59,DATA2!$A$2:$A$482,0)),"")</f>
        <v>13 N Genesee St
Waukegan, IL 60085</v>
      </c>
      <c r="M59" s="31" t="str">
        <f>IFERROR(INDEX(DATA2!I$2:I$482,MATCH('Search for Assistance'!$E59,DATA2!$A$2:$A$482,0)),"")</f>
        <v>All, LatinX/Hispanic, Women, Veterans, Rural</v>
      </c>
      <c r="N59" s="31" t="str">
        <f>IFERROR(INDEX(DATA2!J$2:J$482,MATCH('Search for Assistance'!$E59,DATA2!$A$2:$A$482,0)),"")</f>
        <v>English, Spanish</v>
      </c>
      <c r="O59" s="31" t="str">
        <f>IFERROR(INDEX(DATA2!K$2:K$482,MATCH('Search for Assistance'!$E59,DATA2!$A$2:$A$482,0)),"")</f>
        <v>Lake</v>
      </c>
      <c r="P59" s="31" t="str">
        <f>IFERROR(INDEX(DATA2!L$2:L$482,MATCH('Search for Assistance'!$E59,DATA2!$A$2:$A$482,0)),"")</f>
        <v>Waukegan, Waukegan-- Downtown, North Chicago, Gurnee, Beach Park, Zion, Lake Forest, Libertyville, Libertyville-- Downtown, Lindenhurst, Grayslake, Mundelein, Vernon Hills, Round Lake Beach, Highland Park, Deerfield, Antioch</v>
      </c>
      <c r="Q59" s="3"/>
    </row>
    <row r="60" spans="1:17" ht="64.150000000000006" customHeight="1" x14ac:dyDescent="0.4">
      <c r="A60" s="33"/>
      <c r="B60" s="33"/>
      <c r="C60" s="33"/>
      <c r="D60" s="33"/>
      <c r="E60" s="4">
        <f>DATA2!U55</f>
        <v>54</v>
      </c>
      <c r="F60" s="29" t="str">
        <f t="shared" si="0"/>
        <v>Helen Miller SEIU Member Education &amp; Training Center</v>
      </c>
      <c r="G60" s="30" t="str">
        <f>IFERROR(INDEX(DATA2!C$2:C$482,MATCH('Search for Assistance'!$E60,DATA2!$A$2:$A$482,0)),"")</f>
        <v>Helen Miller SEIU Member Education &amp; Training Center</v>
      </c>
      <c r="H60" s="30" t="str">
        <f>IFERROR(INDEX(DATA2!D$2:D$482,MATCH('Search for Assistance'!$E60,DATA2!$A$2:$A$482,0)),"")</f>
        <v>https://www.seiuhcilin.org</v>
      </c>
      <c r="I60" s="31" t="str">
        <f>IFERROR(INDEX(DATA2!E$2:E$482,MATCH('Search for Assistance'!$E60,DATA2!$A$2:$A$482,0)),"")</f>
        <v>Angela Stewart</v>
      </c>
      <c r="J60" s="31" t="str">
        <f>IFERROR(INDEX(DATA2!F$2:F$482,MATCH('Search for Assistance'!$E60,DATA2!$A$2:$A$482,0)),"")</f>
        <v>872-202-1569</v>
      </c>
      <c r="K60" s="31" t="str">
        <f>IFERROR(INDEX(DATA2!G$2:G$482,MATCH('Search for Assistance'!$E60,DATA2!$A$2:$A$482,0)),"")</f>
        <v>angela.stewart@seiumetc.org</v>
      </c>
      <c r="L60" s="31" t="str">
        <f>IFERROR(INDEX(DATA2!H$2:H$482,MATCH('Search for Assistance'!$E60,DATA2!$A$2:$A$482,0)),"")</f>
        <v>2229 S. Halsted Street
Chicago, IL 60608</v>
      </c>
      <c r="M60" s="31" t="str">
        <f>IFERROR(INDEX(DATA2!I$2:I$482,MATCH('Search for Assistance'!$E60,DATA2!$A$2:$A$482,0)),"")</f>
        <v>All, LatinX/Hispanic, Women</v>
      </c>
      <c r="N60" s="31" t="str">
        <f>IFERROR(INDEX(DATA2!J$2:J$482,MATCH('Search for Assistance'!$E60,DATA2!$A$2:$A$482,0)),"")</f>
        <v>English, Spanish</v>
      </c>
      <c r="O60" s="31" t="str">
        <f>IFERROR(INDEX(DATA2!K$2:K$482,MATCH('Search for Assistance'!$E60,DATA2!$A$2:$A$482,0)),"")</f>
        <v>Cook, DuPage, Will</v>
      </c>
      <c r="P60" s="31" t="str">
        <f>IFERROR(INDEX(DATA2!L$2:L$482,MATCH('Search for Assistance'!$E60,DATA2!$A$2:$A$482,0)),"")</f>
        <v>Any Area in Cook County, Aurora</v>
      </c>
      <c r="Q60" s="3"/>
    </row>
    <row r="61" spans="1:17" ht="64.150000000000006" customHeight="1" x14ac:dyDescent="0.4">
      <c r="A61" s="33"/>
      <c r="B61" s="33"/>
      <c r="C61" s="33"/>
      <c r="D61" s="33"/>
      <c r="E61" s="4">
        <f>DATA2!U56</f>
        <v>55</v>
      </c>
      <c r="F61" s="29" t="str">
        <f t="shared" si="0"/>
        <v>Illinois Hispanic Chamber of Commerce</v>
      </c>
      <c r="G61" s="30" t="str">
        <f>IFERROR(INDEX(DATA2!C$2:C$482,MATCH('Search for Assistance'!$E61,DATA2!$A$2:$A$482,0)),"")</f>
        <v>Illinois Hispanic Chamber of Commerce</v>
      </c>
      <c r="H61" s="30" t="str">
        <f>IFERROR(INDEX(DATA2!D$2:D$482,MATCH('Search for Assistance'!$E61,DATA2!$A$2:$A$482,0)),"")</f>
        <v>https://ihccbusiness.net</v>
      </c>
      <c r="I61" s="31" t="str">
        <f>IFERROR(INDEX(DATA2!E$2:E$482,MATCH('Search for Assistance'!$E61,DATA2!$A$2:$A$482,0)),"")</f>
        <v>Jaime di Paulo</v>
      </c>
      <c r="J61" s="31" t="str">
        <f>IFERROR(INDEX(DATA2!F$2:F$482,MATCH('Search for Assistance'!$E61,DATA2!$A$2:$A$482,0)),"")</f>
        <v>312-425-9500</v>
      </c>
      <c r="K61" s="31" t="str">
        <f>IFERROR(INDEX(DATA2!G$2:G$482,MATCH('Search for Assistance'!$E61,DATA2!$A$2:$A$482,0)),"")</f>
        <v>jaime@ihccbusiness.net</v>
      </c>
      <c r="L61" s="31" t="str">
        <f>IFERROR(INDEX(DATA2!H$2:H$482,MATCH('Search for Assistance'!$E61,DATA2!$A$2:$A$482,0)),"")</f>
        <v>222 Merchandise Mart Plaza Suite 1212 
C/O 1871
Chicago, IL 60654</v>
      </c>
      <c r="M61" s="31" t="str">
        <f>IFERROR(INDEX(DATA2!I$2:I$482,MATCH('Search for Assistance'!$E61,DATA2!$A$2:$A$482,0)),"")</f>
        <v>All, LatinX/Hispanic</v>
      </c>
      <c r="N61" s="31" t="str">
        <f>IFERROR(INDEX(DATA2!J$2:J$482,MATCH('Search for Assistance'!$E61,DATA2!$A$2:$A$482,0)),"")</f>
        <v>English, Spanish</v>
      </c>
      <c r="O61" s="31" t="str">
        <f>IFERROR(INDEX(DATA2!K$2:K$482,MATCH('Search for Assistance'!$E61,DATA2!$A$2:$A$482,0)),"")</f>
        <v>Cook</v>
      </c>
      <c r="P61" s="31" t="str">
        <f>IFERROR(INDEX(DATA2!L$2:L$482,MATCH('Search for Assistance'!$E61,DATA2!$A$2:$A$482,0)),"")</f>
        <v>Any Area in Cook County</v>
      </c>
      <c r="Q61" s="3"/>
    </row>
    <row r="62" spans="1:17" ht="64.150000000000006" customHeight="1" x14ac:dyDescent="0.4">
      <c r="A62" s="33"/>
      <c r="B62" s="33"/>
      <c r="C62" s="33"/>
      <c r="D62" s="33"/>
      <c r="E62" s="4">
        <f>DATA2!U57</f>
        <v>56</v>
      </c>
      <c r="F62" s="29" t="str">
        <f t="shared" si="0"/>
        <v>Illinois Migrant Council</v>
      </c>
      <c r="G62" s="30" t="str">
        <f>IFERROR(INDEX(DATA2!C$2:C$482,MATCH('Search for Assistance'!$E62,DATA2!$A$2:$A$482,0)),"")</f>
        <v>Illinois Migrant Council</v>
      </c>
      <c r="H62" s="30" t="str">
        <f>IFERROR(INDEX(DATA2!D$2:D$482,MATCH('Search for Assistance'!$E62,DATA2!$A$2:$A$482,0)),"")</f>
        <v>https://www.illinoismigrant.org/</v>
      </c>
      <c r="I62" s="31" t="str">
        <f>IFERROR(INDEX(DATA2!E$2:E$482,MATCH('Search for Assistance'!$E62,DATA2!$A$2:$A$482,0)),"")</f>
        <v>Esperanza Gonzalez</v>
      </c>
      <c r="J62" s="31" t="str">
        <f>IFERROR(INDEX(DATA2!F$2:F$482,MATCH('Search for Assistance'!$E62,DATA2!$A$2:$A$482,0)),"")</f>
        <v>815-995-0300</v>
      </c>
      <c r="K62" s="31" t="str">
        <f>IFERROR(INDEX(DATA2!G$2:G$482,MATCH('Search for Assistance'!$E62,DATA2!$A$2:$A$482,0)),"")</f>
        <v>evelasquez@illinoismigrant.org</v>
      </c>
      <c r="L62" s="31" t="str">
        <f>IFERROR(INDEX(DATA2!H$2:H$482,MATCH('Search for Assistance'!$E62,DATA2!$A$2:$A$482,0)),"")</f>
        <v>333 Commerce Drive 
Suite 800
Crystal Lake, IL 60014</v>
      </c>
      <c r="M62" s="31" t="str">
        <f>IFERROR(INDEX(DATA2!I$2:I$482,MATCH('Search for Assistance'!$E62,DATA2!$A$2:$A$482,0)),"")</f>
        <v>All, LatinX/Hispanic, Immigrants, Rural</v>
      </c>
      <c r="N62" s="31" t="str">
        <f>IFERROR(INDEX(DATA2!J$2:J$482,MATCH('Search for Assistance'!$E62,DATA2!$A$2:$A$482,0)),"")</f>
        <v>English, Spanish</v>
      </c>
      <c r="O62" s="31" t="str">
        <f>IFERROR(INDEX(DATA2!K$2:K$482,MATCH('Search for Assistance'!$E62,DATA2!$A$2:$A$482,0)),"")</f>
        <v>Alexander, Calhoun, Clinton, Gallatin, Jackson, Jefferson, Johnson, Madison, Perry, Pulaski, Saline, St. Clair, Union, Washington, Williamson</v>
      </c>
      <c r="P62" s="31" t="str">
        <f>IFERROR(INDEX(DATA2!L$2:L$482,MATCH('Search for Assistance'!$E62,DATA2!$A$2:$A$482,0)),"")</f>
        <v>Any Area in Alexander County, Any Area in Calhoun County, Any Area in Clinton County, Any Area in Gallatin County, Any Area in Jackson County, Any Area in Jefferson County, Any Area in Johnson County, Any Area in Madison County, Any Area in Perry County, Any Area in Pulaski County, Any Area in Saline County, Any Area in St. Clair County, Any Area in Union County, Any Area in Washington County, Any Area in Williamson County</v>
      </c>
      <c r="Q62" s="3"/>
    </row>
    <row r="63" spans="1:17" ht="64.150000000000006" customHeight="1" x14ac:dyDescent="0.4">
      <c r="A63" s="33"/>
      <c r="B63" s="33"/>
      <c r="C63" s="33"/>
      <c r="D63" s="33"/>
      <c r="E63" s="4">
        <f>DATA2!U58</f>
        <v>57</v>
      </c>
      <c r="F63" s="29" t="str">
        <f t="shared" si="0"/>
        <v>Illinois Public Health Association</v>
      </c>
      <c r="G63" s="30" t="str">
        <f>IFERROR(INDEX(DATA2!C$2:C$482,MATCH('Search for Assistance'!$E63,DATA2!$A$2:$A$482,0)),"")</f>
        <v>Illinois Public Health Association</v>
      </c>
      <c r="H63" s="30" t="str">
        <f>IFERROR(INDEX(DATA2!D$2:D$482,MATCH('Search for Assistance'!$E63,DATA2!$A$2:$A$482,0)),"")</f>
        <v>https://ipha.com/#gsc.tab=0</v>
      </c>
      <c r="I63" s="31" t="str">
        <f>IFERROR(INDEX(DATA2!E$2:E$482,MATCH('Search for Assistance'!$E63,DATA2!$A$2:$A$482,0)),"")</f>
        <v>Tom Hughes</v>
      </c>
      <c r="J63" s="31" t="str">
        <f>IFERROR(INDEX(DATA2!F$2:F$482,MATCH('Search for Assistance'!$E63,DATA2!$A$2:$A$482,0)),"")</f>
        <v>217-522-5687</v>
      </c>
      <c r="K63" s="31" t="str">
        <f>IFERROR(INDEX(DATA2!G$2:G$482,MATCH('Search for Assistance'!$E63,DATA2!$A$2:$A$482,0)),"")</f>
        <v>thughes@ipha.com</v>
      </c>
      <c r="L63" s="31" t="str">
        <f>IFERROR(INDEX(DATA2!H$2:H$482,MATCH('Search for Assistance'!$E63,DATA2!$A$2:$A$482,0)),"")</f>
        <v>500 West Monroe
Suite 1E
Springfield, IL 62704</v>
      </c>
      <c r="M63" s="31" t="str">
        <f>IFERROR(INDEX(DATA2!I$2:I$482,MATCH('Search for Assistance'!$E63,DATA2!$A$2:$A$482,0)),"")</f>
        <v>All, African-American/Black, American Indian (Native American) or Alaska Native, Asian, LatinX/Hispanic, Women, Veterans</v>
      </c>
      <c r="N63" s="31" t="str">
        <f>IFERROR(INDEX(DATA2!J$2:J$482,MATCH('Search for Assistance'!$E63,DATA2!$A$2:$A$482,0)),"")</f>
        <v>English, Spanish, French, Chuj</v>
      </c>
      <c r="O63" s="31" t="str">
        <f>IFERROR(INDEX(DATA2!K$2:K$482,MATCH('Search for Assistance'!$E63,DATA2!$A$2:$A$482,0)),"")</f>
        <v>Coles, Douglas, Moultire, Cumberland, Edgar, Clark, Sangamon, Shelby, McLean, Peoria</v>
      </c>
      <c r="P63" s="31" t="str">
        <f>IFERROR(INDEX(DATA2!L$2:L$482,MATCH('Search for Assistance'!$E63,DATA2!$A$2:$A$482,0)),"")</f>
        <v>Any Area in Coles County, Any Area in Douglas County, Any Area in Moultrie County, Any Area in Cumberland County, Any Area in Edgar County, Any Area in Clark County, Any Area in Sangamon County, Any Area in Shelby County, Any Area in McLean County, Any Area in Peoria County</v>
      </c>
      <c r="Q63" s="3"/>
    </row>
    <row r="64" spans="1:17" ht="64.150000000000006" customHeight="1" x14ac:dyDescent="0.4">
      <c r="A64" s="33"/>
      <c r="B64" s="33"/>
      <c r="C64" s="33"/>
      <c r="D64" s="33"/>
      <c r="E64" s="4">
        <f>DATA2!U59</f>
        <v>58</v>
      </c>
      <c r="F64" s="29" t="str">
        <f t="shared" si="0"/>
        <v>Illinois Restaurant Association</v>
      </c>
      <c r="G64" s="30" t="str">
        <f>IFERROR(INDEX(DATA2!C$2:C$482,MATCH('Search for Assistance'!$E64,DATA2!$A$2:$A$482,0)),"")</f>
        <v>Illinois Restaurant Association</v>
      </c>
      <c r="H64" s="30" t="str">
        <f>IFERROR(INDEX(DATA2!D$2:D$482,MATCH('Search for Assistance'!$E64,DATA2!$A$2:$A$482,0)),"")</f>
        <v>https://www.illinoisrestaurants.org/</v>
      </c>
      <c r="I64" s="31" t="str">
        <f>IFERROR(INDEX(DATA2!E$2:E$482,MATCH('Search for Assistance'!$E64,DATA2!$A$2:$A$482,0)),"")</f>
        <v>Mary Kay Bonoma</v>
      </c>
      <c r="J64" s="31" t="str">
        <f>IFERROR(INDEX(DATA2!F$2:F$482,MATCH('Search for Assistance'!$E64,DATA2!$A$2:$A$482,0)),"")</f>
        <v>312-380-4141</v>
      </c>
      <c r="K64" s="31" t="str">
        <f>IFERROR(INDEX(DATA2!G$2:G$482,MATCH('Search for Assistance'!$E64,DATA2!$A$2:$A$482,0)),"")</f>
        <v>mbonoma@illinoisrestaurants.org</v>
      </c>
      <c r="L64" s="31" t="str">
        <f>IFERROR(INDEX(DATA2!H$2:H$482,MATCH('Search for Assistance'!$E64,DATA2!$A$2:$A$482,0)),"")</f>
        <v>33 W Monroe
Suite 250
Chicago, IL 60603</v>
      </c>
      <c r="M64" s="31" t="str">
        <f>IFERROR(INDEX(DATA2!I$2:I$482,MATCH('Search for Assistance'!$E64,DATA2!$A$2:$A$482,0)),"")</f>
        <v>All</v>
      </c>
      <c r="N64" s="31" t="str">
        <f>IFERROR(INDEX(DATA2!J$2:J$482,MATCH('Search for Assistance'!$E64,DATA2!$A$2:$A$482,0)),"")</f>
        <v>English, Spanish</v>
      </c>
      <c r="O64" s="31" t="str">
        <f>IFERROR(INDEX(DATA2!K$2:K$482,MATCH('Search for Assistance'!$E64,DATA2!$A$2:$A$482,0)),"")</f>
        <v>Cook</v>
      </c>
      <c r="P64" s="31" t="str">
        <f>IFERROR(INDEX(DATA2!L$2:L$482,MATCH('Search for Assistance'!$E64,DATA2!$A$2:$A$482,0)),"")</f>
        <v>Any Area in Cook County</v>
      </c>
      <c r="Q64" s="3"/>
    </row>
    <row r="65" spans="1:17" ht="64.150000000000006" customHeight="1" x14ac:dyDescent="0.4">
      <c r="A65" s="33"/>
      <c r="B65" s="33"/>
      <c r="C65" s="33"/>
      <c r="D65" s="33"/>
      <c r="E65" s="4">
        <f>DATA2!U60</f>
        <v>59</v>
      </c>
      <c r="F65" s="29" t="str">
        <f t="shared" si="0"/>
        <v>In His Hands Resource Center Inc.</v>
      </c>
      <c r="G65" s="30" t="str">
        <f>IFERROR(INDEX(DATA2!C$2:C$482,MATCH('Search for Assistance'!$E65,DATA2!$A$2:$A$482,0)),"")</f>
        <v>In His Hands Resource Center Inc.</v>
      </c>
      <c r="H65" s="30" t="str">
        <f>IFERROR(INDEX(DATA2!D$2:D$482,MATCH('Search for Assistance'!$E65,DATA2!$A$2:$A$482,0)),"")</f>
        <v>https://ihhresources.com</v>
      </c>
      <c r="I65" s="31" t="str">
        <f>IFERROR(INDEX(DATA2!E$2:E$482,MATCH('Search for Assistance'!$E65,DATA2!$A$2:$A$482,0)),"")</f>
        <v>Nykoa Farmer</v>
      </c>
      <c r="J65" s="31" t="str">
        <f>IFERROR(INDEX(DATA2!F$2:F$482,MATCH('Search for Assistance'!$E65,DATA2!$A$2:$A$482,0)),"")</f>
        <v>312-768-3871</v>
      </c>
      <c r="K65" s="31" t="str">
        <f>IFERROR(INDEX(DATA2!G$2:G$482,MATCH('Search for Assistance'!$E65,DATA2!$A$2:$A$482,0)),"")</f>
        <v>ihh.nfp@gmail.com</v>
      </c>
      <c r="L65" s="31" t="str">
        <f>IFERROR(INDEX(DATA2!H$2:H$482,MATCH('Search for Assistance'!$E65,DATA2!$A$2:$A$482,0)),"")</f>
        <v>1200 Ring Rd. 
Suite 2374
Calumet City, IL 60409</v>
      </c>
      <c r="M65" s="31" t="str">
        <f>IFERROR(INDEX(DATA2!I$2:I$482,MATCH('Search for Assistance'!$E65,DATA2!$A$2:$A$482,0)),"")</f>
        <v>All</v>
      </c>
      <c r="N65" s="31" t="str">
        <f>IFERROR(INDEX(DATA2!J$2:J$482,MATCH('Search for Assistance'!$E65,DATA2!$A$2:$A$482,0)),"")</f>
        <v>English</v>
      </c>
      <c r="O65" s="31" t="str">
        <f>IFERROR(INDEX(DATA2!K$2:K$482,MATCH('Search for Assistance'!$E65,DATA2!$A$2:$A$482,0)),"")</f>
        <v>Cook, Will</v>
      </c>
      <c r="P65" s="31" t="str">
        <f>IFERROR(INDEX(DATA2!L$2:L$482,MATCH('Search for Assistance'!$E65,DATA2!$A$2:$A$482,0)),"")</f>
        <v>Any Area in Cook County, Any Area in Will County</v>
      </c>
      <c r="Q65" s="3"/>
    </row>
    <row r="66" spans="1:17" ht="64.150000000000006" customHeight="1" x14ac:dyDescent="0.4">
      <c r="A66" s="33"/>
      <c r="B66" s="33"/>
      <c r="C66" s="33"/>
      <c r="D66" s="33"/>
      <c r="E66" s="4">
        <f>DATA2!U61</f>
        <v>60</v>
      </c>
      <c r="F66" s="29" t="str">
        <f t="shared" si="0"/>
        <v>Invest Aurora</v>
      </c>
      <c r="G66" s="30" t="str">
        <f>IFERROR(INDEX(DATA2!C$2:C$482,MATCH('Search for Assistance'!$E66,DATA2!$A$2:$A$482,0)),"")</f>
        <v>Invest Aurora</v>
      </c>
      <c r="H66" s="30" t="str">
        <f>IFERROR(INDEX(DATA2!D$2:D$482,MATCH('Search for Assistance'!$E66,DATA2!$A$2:$A$482,0)),"")</f>
        <v>https://www.investaurora.org</v>
      </c>
      <c r="I66" s="31" t="str">
        <f>IFERROR(INDEX(DATA2!E$2:E$482,MATCH('Search for Assistance'!$E66,DATA2!$A$2:$A$482,0)),"")</f>
        <v>Bryan Gay</v>
      </c>
      <c r="J66" s="31" t="str">
        <f>IFERROR(INDEX(DATA2!F$2:F$482,MATCH('Search for Assistance'!$E66,DATA2!$A$2:$A$482,0)),"")</f>
        <v>630-256-3160</v>
      </c>
      <c r="K66" s="31" t="str">
        <f>IFERROR(INDEX(DATA2!G$2:G$482,MATCH('Search for Assistance'!$E66,DATA2!$A$2:$A$482,0)),"")</f>
        <v>bryan@investaurora.org</v>
      </c>
      <c r="L66" s="31" t="str">
        <f>IFERROR(INDEX(DATA2!H$2:H$482,MATCH('Search for Assistance'!$E66,DATA2!$A$2:$A$482,0)),"")</f>
        <v>43 W Galena Boulevard
Aurora, IL 60506</v>
      </c>
      <c r="M66" s="31" t="str">
        <f>IFERROR(INDEX(DATA2!I$2:I$482,MATCH('Search for Assistance'!$E66,DATA2!$A$2:$A$482,0)),"")</f>
        <v>All, LatinX/Hispanic, Women</v>
      </c>
      <c r="N66" s="31" t="str">
        <f>IFERROR(INDEX(DATA2!J$2:J$482,MATCH('Search for Assistance'!$E66,DATA2!$A$2:$A$482,0)),"")</f>
        <v>English, Spanish</v>
      </c>
      <c r="O66" s="31" t="str">
        <f>IFERROR(INDEX(DATA2!K$2:K$482,MATCH('Search for Assistance'!$E66,DATA2!$A$2:$A$482,0)),"")</f>
        <v>DuPage, Kane, Kendall, Will</v>
      </c>
      <c r="P66" s="31" t="str">
        <f>IFERROR(INDEX(DATA2!L$2:L$482,MATCH('Search for Assistance'!$E66,DATA2!$A$2:$A$482,0)),"")</f>
        <v>Aurora</v>
      </c>
      <c r="Q66" s="3"/>
    </row>
    <row r="67" spans="1:17" ht="64.150000000000006" customHeight="1" x14ac:dyDescent="0.4">
      <c r="A67" s="33"/>
      <c r="B67" s="33"/>
      <c r="C67" s="33"/>
      <c r="D67" s="33"/>
      <c r="E67" s="4">
        <f>DATA2!U62</f>
        <v>61</v>
      </c>
      <c r="F67" s="29" t="str">
        <f t="shared" si="0"/>
        <v>Jacksonville Area Chamber of Commerce</v>
      </c>
      <c r="G67" s="30" t="str">
        <f>IFERROR(INDEX(DATA2!C$2:C$482,MATCH('Search for Assistance'!$E67,DATA2!$A$2:$A$482,0)),"")</f>
        <v>Jacksonville Area Chamber of Commerce</v>
      </c>
      <c r="H67" s="30" t="str">
        <f>IFERROR(INDEX(DATA2!D$2:D$482,MATCH('Search for Assistance'!$E67,DATA2!$A$2:$A$482,0)),"")</f>
        <v>https://www.jacksonvilleareachamber.org/</v>
      </c>
      <c r="I67" s="31" t="str">
        <f>IFERROR(INDEX(DATA2!E$2:E$482,MATCH('Search for Assistance'!$E67,DATA2!$A$2:$A$482,0)),"")</f>
        <v>Lisa Musch</v>
      </c>
      <c r="J67" s="31" t="str">
        <f>IFERROR(INDEX(DATA2!F$2:F$482,MATCH('Search for Assistance'!$E67,DATA2!$A$2:$A$482,0)),"")</f>
        <v>217. 245.2174</v>
      </c>
      <c r="K67" s="31" t="str">
        <f>IFERROR(INDEX(DATA2!G$2:G$482,MATCH('Search for Assistance'!$E67,DATA2!$A$2:$A$482,0)),"")</f>
        <v>chamber@jacksonvilleareachamber.org</v>
      </c>
      <c r="L67" s="31" t="str">
        <f>IFERROR(INDEX(DATA2!H$2:H$482,MATCH('Search for Assistance'!$E67,DATA2!$A$2:$A$482,0)),"")</f>
        <v>155 West Morton
Jacksonville, IL 62650</v>
      </c>
      <c r="M67" s="31" t="str">
        <f>IFERROR(INDEX(DATA2!I$2:I$482,MATCH('Search for Assistance'!$E67,DATA2!$A$2:$A$482,0)),"")</f>
        <v>All, Veterans, Rural</v>
      </c>
      <c r="N67" s="31" t="str">
        <f>IFERROR(INDEX(DATA2!J$2:J$482,MATCH('Search for Assistance'!$E67,DATA2!$A$2:$A$482,0)),"")</f>
        <v>English</v>
      </c>
      <c r="O67" s="31" t="str">
        <f>IFERROR(INDEX(DATA2!K$2:K$482,MATCH('Search for Assistance'!$E67,DATA2!$A$2:$A$482,0)),"")</f>
        <v>Cass, Morgan, Scott</v>
      </c>
      <c r="P67" s="31" t="str">
        <f>IFERROR(INDEX(DATA2!L$2:L$482,MATCH('Search for Assistance'!$E67,DATA2!$A$2:$A$482,0)),"")</f>
        <v>Any Area in Cass County, Any Area in Morgan County, Any Area in Scott County, Jacksonville</v>
      </c>
      <c r="Q67" s="3"/>
    </row>
    <row r="68" spans="1:17" ht="64.150000000000006" customHeight="1" x14ac:dyDescent="0.4">
      <c r="A68" s="33"/>
      <c r="B68" s="33"/>
      <c r="C68" s="33"/>
      <c r="D68" s="33"/>
      <c r="E68" s="4">
        <f>DATA2!U63</f>
        <v>62</v>
      </c>
      <c r="F68" s="29" t="str">
        <f t="shared" si="0"/>
        <v>Jacksonville Area Convention &amp; Visitors Bureau</v>
      </c>
      <c r="G68" s="30" t="str">
        <f>IFERROR(INDEX(DATA2!C$2:C$482,MATCH('Search for Assistance'!$E68,DATA2!$A$2:$A$482,0)),"")</f>
        <v>Jacksonville Area Convention &amp; Visitors Bureau</v>
      </c>
      <c r="H68" s="30" t="str">
        <f>IFERROR(INDEX(DATA2!D$2:D$482,MATCH('Search for Assistance'!$E68,DATA2!$A$2:$A$482,0)),"")</f>
        <v>https://www.jacksonvilleil.org</v>
      </c>
      <c r="I68" s="31" t="str">
        <f>IFERROR(INDEX(DATA2!E$2:E$482,MATCH('Search for Assistance'!$E68,DATA2!$A$2:$A$482,0)),"")</f>
        <v>Brittany Henry</v>
      </c>
      <c r="J68" s="31" t="str">
        <f>IFERROR(INDEX(DATA2!F$2:F$482,MATCH('Search for Assistance'!$E68,DATA2!$A$2:$A$482,0)),"")</f>
        <v>217-243-5678</v>
      </c>
      <c r="K68" s="31" t="str">
        <f>IFERROR(INDEX(DATA2!G$2:G$482,MATCH('Search for Assistance'!$E68,DATA2!$A$2:$A$482,0)),"")</f>
        <v>visitors@jacksonvilleil.org</v>
      </c>
      <c r="L68" s="31" t="str">
        <f>IFERROR(INDEX(DATA2!H$2:H$482,MATCH('Search for Assistance'!$E68,DATA2!$A$2:$A$482,0)),"")</f>
        <v>310 East State Street
Jacksonville, IL 62650</v>
      </c>
      <c r="M68" s="31" t="str">
        <f>IFERROR(INDEX(DATA2!I$2:I$482,MATCH('Search for Assistance'!$E68,DATA2!$A$2:$A$482,0)),"")</f>
        <v>All</v>
      </c>
      <c r="N68" s="31" t="str">
        <f>IFERROR(INDEX(DATA2!J$2:J$482,MATCH('Search for Assistance'!$E68,DATA2!$A$2:$A$482,0)),"")</f>
        <v>English, French, Spanish</v>
      </c>
      <c r="O68" s="31" t="str">
        <f>IFERROR(INDEX(DATA2!K$2:K$482,MATCH('Search for Assistance'!$E68,DATA2!$A$2:$A$482,0)),"")</f>
        <v>Morgan</v>
      </c>
      <c r="P68" s="31" t="str">
        <f>IFERROR(INDEX(DATA2!L$2:L$482,MATCH('Search for Assistance'!$E68,DATA2!$A$2:$A$482,0)),"")</f>
        <v>Any Area in Morgan County, Jacksonville</v>
      </c>
      <c r="Q68" s="3"/>
    </row>
    <row r="69" spans="1:17" ht="64.150000000000006" customHeight="1" x14ac:dyDescent="0.4">
      <c r="A69" s="33"/>
      <c r="B69" s="33"/>
      <c r="C69" s="33"/>
      <c r="D69" s="33"/>
      <c r="E69" s="4">
        <f>DATA2!U64</f>
        <v>63</v>
      </c>
      <c r="F69" s="29" t="str">
        <f t="shared" si="0"/>
        <v>Jacksonville Main Street</v>
      </c>
      <c r="G69" s="30" t="str">
        <f>IFERROR(INDEX(DATA2!C$2:C$482,MATCH('Search for Assistance'!$E69,DATA2!$A$2:$A$482,0)),"")</f>
        <v>Jacksonville Main Street</v>
      </c>
      <c r="H69" s="30" t="str">
        <f>IFERROR(INDEX(DATA2!D$2:D$482,MATCH('Search for Assistance'!$E69,DATA2!$A$2:$A$482,0)),"")</f>
        <v>https://www.jacksonvillemainstreet.com/</v>
      </c>
      <c r="I69" s="31" t="str">
        <f>IFERROR(INDEX(DATA2!E$2:E$482,MATCH('Search for Assistance'!$E69,DATA2!$A$2:$A$482,0)),"")</f>
        <v>Judy Tighe</v>
      </c>
      <c r="J69" s="31" t="str">
        <f>IFERROR(INDEX(DATA2!F$2:F$482,MATCH('Search for Assistance'!$E69,DATA2!$A$2:$A$482,0)),"")</f>
        <v>217-245-6884</v>
      </c>
      <c r="K69" s="31" t="str">
        <f>IFERROR(INDEX(DATA2!G$2:G$482,MATCH('Search for Assistance'!$E69,DATA2!$A$2:$A$482,0)),"")</f>
        <v>info@jacksonvillemainstreet.com</v>
      </c>
      <c r="L69" s="31" t="str">
        <f>IFERROR(INDEX(DATA2!H$2:H$482,MATCH('Search for Assistance'!$E69,DATA2!$A$2:$A$482,0)),"")</f>
        <v>222 W State Street
Jacksonville, IL 62651</v>
      </c>
      <c r="M69" s="31" t="str">
        <f>IFERROR(INDEX(DATA2!I$2:I$482,MATCH('Search for Assistance'!$E69,DATA2!$A$2:$A$482,0)),"")</f>
        <v>All, LatinX/Hispanic, Veterans, Rural</v>
      </c>
      <c r="N69" s="31" t="str">
        <f>IFERROR(INDEX(DATA2!J$2:J$482,MATCH('Search for Assistance'!$E69,DATA2!$A$2:$A$482,0)),"")</f>
        <v>English, French, Spanish, Sign Language</v>
      </c>
      <c r="O69" s="31" t="str">
        <f>IFERROR(INDEX(DATA2!K$2:K$482,MATCH('Search for Assistance'!$E69,DATA2!$A$2:$A$482,0)),"")</f>
        <v>Cass, Morgan, Scott</v>
      </c>
      <c r="P69" s="31" t="str">
        <f>IFERROR(INDEX(DATA2!L$2:L$482,MATCH('Search for Assistance'!$E69,DATA2!$A$2:$A$482,0)),"")</f>
        <v>Any Area in Cass County, Any Area in Morgan County, Any Area in Scott County, Jacksonville</v>
      </c>
      <c r="Q69" s="3"/>
    </row>
    <row r="70" spans="1:17" ht="64.150000000000006" customHeight="1" x14ac:dyDescent="0.4">
      <c r="A70" s="33"/>
      <c r="B70" s="33"/>
      <c r="C70" s="33"/>
      <c r="D70" s="33"/>
      <c r="E70" s="4">
        <f>DATA2!U65</f>
        <v>64</v>
      </c>
      <c r="F70" s="29" t="str">
        <f t="shared" si="0"/>
        <v>Jacksonville Regional Economic Development Corporation</v>
      </c>
      <c r="G70" s="30" t="str">
        <f>IFERROR(INDEX(DATA2!C$2:C$482,MATCH('Search for Assistance'!$E70,DATA2!$A$2:$A$482,0)),"")</f>
        <v>Jacksonville Regional Economic Development Corporation</v>
      </c>
      <c r="H70" s="30" t="str">
        <f>IFERROR(INDEX(DATA2!D$2:D$482,MATCH('Search for Assistance'!$E70,DATA2!$A$2:$A$482,0)),"")</f>
        <v>https://www.jredc.org</v>
      </c>
      <c r="I70" s="31" t="str">
        <f>IFERROR(INDEX(DATA2!E$2:E$482,MATCH('Search for Assistance'!$E70,DATA2!$A$2:$A$482,0)),"")</f>
        <v>Kristin Jamison</v>
      </c>
      <c r="J70" s="31" t="str">
        <f>IFERROR(INDEX(DATA2!F$2:F$482,MATCH('Search for Assistance'!$E70,DATA2!$A$2:$A$482,0)),"")</f>
        <v>217-479-4627</v>
      </c>
      <c r="K70" s="31" t="str">
        <f>IFERROR(INDEX(DATA2!G$2:G$482,MATCH('Search for Assistance'!$E70,DATA2!$A$2:$A$482,0)),"")</f>
        <v>KRISTIN@JREDC.ORG</v>
      </c>
      <c r="L70" s="31" t="str">
        <f>IFERROR(INDEX(DATA2!H$2:H$482,MATCH('Search for Assistance'!$E70,DATA2!$A$2:$A$482,0)),"")</f>
        <v>620 East State Street
Jacksonville, IL 62650</v>
      </c>
      <c r="M70" s="31" t="str">
        <f>IFERROR(INDEX(DATA2!I$2:I$482,MATCH('Search for Assistance'!$E70,DATA2!$A$2:$A$482,0)),"")</f>
        <v>All, LatinX/Hispanic, Women, Immigrants, Rural</v>
      </c>
      <c r="N70" s="31" t="str">
        <f>IFERROR(INDEX(DATA2!J$2:J$482,MATCH('Search for Assistance'!$E70,DATA2!$A$2:$A$482,0)),"")</f>
        <v>English, French, Spanish</v>
      </c>
      <c r="O70" s="31" t="str">
        <f>IFERROR(INDEX(DATA2!K$2:K$482,MATCH('Search for Assistance'!$E70,DATA2!$A$2:$A$482,0)),"")</f>
        <v>Morgan, Scott</v>
      </c>
      <c r="P70" s="31" t="str">
        <f>IFERROR(INDEX(DATA2!L$2:L$482,MATCH('Search for Assistance'!$E70,DATA2!$A$2:$A$482,0)),"")</f>
        <v>Any Area in Morgan County, Any Area in Scott County</v>
      </c>
      <c r="Q70" s="3"/>
    </row>
    <row r="71" spans="1:17" ht="64.150000000000006" customHeight="1" x14ac:dyDescent="0.4">
      <c r="A71" s="33"/>
      <c r="B71" s="33"/>
      <c r="C71" s="33"/>
      <c r="D71" s="33"/>
      <c r="E71" s="4">
        <f>DATA2!U66</f>
        <v>65</v>
      </c>
      <c r="F71" s="29" t="str">
        <f t="shared" ref="F71:F134" si="1">HYPERLINK(H71,G71)</f>
        <v>John Wood Community College</v>
      </c>
      <c r="G71" s="30" t="str">
        <f>IFERROR(INDEX(DATA2!C$2:C$482,MATCH('Search for Assistance'!$E71,DATA2!$A$2:$A$482,0)),"")</f>
        <v>John Wood Community College</v>
      </c>
      <c r="H71" s="30" t="str">
        <f>IFERROR(INDEX(DATA2!D$2:D$482,MATCH('Search for Assistance'!$E71,DATA2!$A$2:$A$482,0)),"")</f>
        <v>https://www.jwcc.edu/</v>
      </c>
      <c r="I71" s="31" t="str">
        <f>IFERROR(INDEX(DATA2!E$2:E$482,MATCH('Search for Assistance'!$E71,DATA2!$A$2:$A$482,0)),"")</f>
        <v>Dave Hetzler</v>
      </c>
      <c r="J71" s="31" t="str">
        <f>IFERROR(INDEX(DATA2!F$2:F$482,MATCH('Search for Assistance'!$E71,DATA2!$A$2:$A$482,0)),"")</f>
        <v>217-641-4956</v>
      </c>
      <c r="K71" s="31" t="str">
        <f>IFERROR(INDEX(DATA2!G$2:G$482,MATCH('Search for Assistance'!$E71,DATA2!$A$2:$A$482,0)),"")</f>
        <v>dhetzler@jwcc.edu</v>
      </c>
      <c r="L71" s="31" t="str">
        <f>IFERROR(INDEX(DATA2!H$2:H$482,MATCH('Search for Assistance'!$E71,DATA2!$A$2:$A$482,0)),"")</f>
        <v>1301 So 48th Street
Quincy, IL 62305</v>
      </c>
      <c r="M71" s="31" t="str">
        <f>IFERROR(INDEX(DATA2!I$2:I$482,MATCH('Search for Assistance'!$E71,DATA2!$A$2:$A$482,0)),"")</f>
        <v>All</v>
      </c>
      <c r="N71" s="31" t="str">
        <f>IFERROR(INDEX(DATA2!J$2:J$482,MATCH('Search for Assistance'!$E71,DATA2!$A$2:$A$482,0)),"")</f>
        <v>English</v>
      </c>
      <c r="O71" s="31" t="str">
        <f>IFERROR(INDEX(DATA2!K$2:K$482,MATCH('Search for Assistance'!$E71,DATA2!$A$2:$A$482,0)),"")</f>
        <v>Adams, Brown, Hancock, Pike, Schuyler</v>
      </c>
      <c r="P71" s="31" t="str">
        <f>IFERROR(INDEX(DATA2!L$2:L$482,MATCH('Search for Assistance'!$E71,DATA2!$A$2:$A$482,0)),"")</f>
        <v>Quincy, Camp Point, Liberty, Payson, Mendon, Any Area in Brown County, Any Area in Hancock County, Griggsville, Pittsfield, Any Area in Schuyler County</v>
      </c>
      <c r="Q71" s="3"/>
    </row>
    <row r="72" spans="1:17" ht="64.150000000000006" customHeight="1" x14ac:dyDescent="0.4">
      <c r="A72" s="33"/>
      <c r="B72" s="33"/>
      <c r="C72" s="33"/>
      <c r="D72" s="33"/>
      <c r="E72" s="4">
        <f>DATA2!U67</f>
        <v>66</v>
      </c>
      <c r="F72" s="29" t="str">
        <f t="shared" si="1"/>
        <v>Joliet Latino Economic Development Association</v>
      </c>
      <c r="G72" s="30" t="str">
        <f>IFERROR(INDEX(DATA2!C$2:C$482,MATCH('Search for Assistance'!$E72,DATA2!$A$2:$A$482,0)),"")</f>
        <v>Joliet Latino Economic Development Association</v>
      </c>
      <c r="H72" s="30" t="str">
        <f>IFERROR(INDEX(DATA2!D$2:D$482,MATCH('Search for Assistance'!$E72,DATA2!$A$2:$A$482,0)),"")</f>
        <v>https://www.jolietleda.org/</v>
      </c>
      <c r="I72" s="31" t="str">
        <f>IFERROR(INDEX(DATA2!E$2:E$482,MATCH('Search for Assistance'!$E72,DATA2!$A$2:$A$482,0)),"")</f>
        <v>Alex Paramo</v>
      </c>
      <c r="J72" s="31" t="str">
        <f>IFERROR(INDEX(DATA2!F$2:F$482,MATCH('Search for Assistance'!$E72,DATA2!$A$2:$A$482,0)),"")</f>
        <v>815-293-7043</v>
      </c>
      <c r="K72" s="31" t="str">
        <f>IFERROR(INDEX(DATA2!G$2:G$482,MATCH('Search for Assistance'!$E72,DATA2!$A$2:$A$482,0)),"")</f>
        <v>Aparamo@jolietleda.org</v>
      </c>
      <c r="L72" s="31" t="str">
        <f>IFERROR(INDEX(DATA2!H$2:H$482,MATCH('Search for Assistance'!$E72,DATA2!$A$2:$A$482,0)),"")</f>
        <v>203 N Ottawa St #100
Joliet, IL 60432</v>
      </c>
      <c r="M72" s="31" t="str">
        <f>IFERROR(INDEX(DATA2!I$2:I$482,MATCH('Search for Assistance'!$E72,DATA2!$A$2:$A$482,0)),"")</f>
        <v>All, LatinX/Hispanic, Women, Veterans, Rural</v>
      </c>
      <c r="N72" s="31" t="str">
        <f>IFERROR(INDEX(DATA2!J$2:J$482,MATCH('Search for Assistance'!$E72,DATA2!$A$2:$A$482,0)),"")</f>
        <v>English, Spanish</v>
      </c>
      <c r="O72" s="31" t="str">
        <f>IFERROR(INDEX(DATA2!K$2:K$482,MATCH('Search for Assistance'!$E72,DATA2!$A$2:$A$482,0)),"")</f>
        <v>Kendall, Will</v>
      </c>
      <c r="P72" s="31" t="str">
        <f>IFERROR(INDEX(DATA2!L$2:L$482,MATCH('Search for Assistance'!$E72,DATA2!$A$2:$A$482,0)),"")</f>
        <v>Joliet, Plainfield, Shorewood, Bolingbrook, Channahon, Crest Hill, Frankfort, Goodings Grove, Lemont, Mokena, New Lenox, Romeoville</v>
      </c>
      <c r="Q72" s="3"/>
    </row>
    <row r="73" spans="1:17" ht="64.150000000000006" customHeight="1" x14ac:dyDescent="0.4">
      <c r="A73" s="33"/>
      <c r="B73" s="33"/>
      <c r="C73" s="33"/>
      <c r="D73" s="33"/>
      <c r="E73" s="4">
        <f>DATA2!U68</f>
        <v>67</v>
      </c>
      <c r="F73" s="29" t="str">
        <f t="shared" si="1"/>
        <v>Lincoln Economic Advancement &amp; Development</v>
      </c>
      <c r="G73" s="30" t="str">
        <f>IFERROR(INDEX(DATA2!C$2:C$482,MATCH('Search for Assistance'!$E73,DATA2!$A$2:$A$482,0)),"")</f>
        <v>Lincoln Economic Advancement &amp; Development</v>
      </c>
      <c r="H73" s="30" t="str">
        <f>IFERROR(INDEX(DATA2!D$2:D$482,MATCH('Search for Assistance'!$E73,DATA2!$A$2:$A$482,0)),"")</f>
        <v>http://thriveinlincoln.org/</v>
      </c>
      <c r="I73" s="31" t="str">
        <f>IFERROR(INDEX(DATA2!E$2:E$482,MATCH('Search for Assistance'!$E73,DATA2!$A$2:$A$482,0)),"")</f>
        <v>Andrea Runge</v>
      </c>
      <c r="J73" s="31" t="str">
        <f>IFERROR(INDEX(DATA2!F$2:F$482,MATCH('Search for Assistance'!$E73,DATA2!$A$2:$A$482,0)),"")</f>
        <v>217-836-4999</v>
      </c>
      <c r="K73" s="31" t="str">
        <f>IFERROR(INDEX(DATA2!G$2:G$482,MATCH('Search for Assistance'!$E73,DATA2!$A$2:$A$482,0)),"")</f>
        <v>arunge@thriveinlincoln.org</v>
      </c>
      <c r="L73" s="31" t="str">
        <f>IFERROR(INDEX(DATA2!H$2:H$482,MATCH('Search for Assistance'!$E73,DATA2!$A$2:$A$482,0)),"")</f>
        <v>1 Burwell Drive
PO Box 235
Lincoln, IL 62656</v>
      </c>
      <c r="M73" s="31" t="str">
        <f>IFERROR(INDEX(DATA2!I$2:I$482,MATCH('Search for Assistance'!$E73,DATA2!$A$2:$A$482,0)),"")</f>
        <v>All</v>
      </c>
      <c r="N73" s="31" t="str">
        <f>IFERROR(INDEX(DATA2!J$2:J$482,MATCH('Search for Assistance'!$E73,DATA2!$A$2:$A$482,0)),"")</f>
        <v>English</v>
      </c>
      <c r="O73" s="31" t="str">
        <f>IFERROR(INDEX(DATA2!K$2:K$482,MATCH('Search for Assistance'!$E73,DATA2!$A$2:$A$482,0)),"")</f>
        <v>Logan</v>
      </c>
      <c r="P73" s="31" t="str">
        <f>IFERROR(INDEX(DATA2!L$2:L$482,MATCH('Search for Assistance'!$E73,DATA2!$A$2:$A$482,0)),"")</f>
        <v>Lincoln</v>
      </c>
      <c r="Q73" s="3"/>
    </row>
    <row r="74" spans="1:17" ht="64.150000000000006" customHeight="1" x14ac:dyDescent="0.4">
      <c r="A74" s="33"/>
      <c r="B74" s="33"/>
      <c r="C74" s="33"/>
      <c r="D74" s="33"/>
      <c r="E74" s="4">
        <f>DATA2!U69</f>
        <v>68</v>
      </c>
      <c r="F74" s="29" t="str">
        <f t="shared" si="1"/>
        <v>Little Village Chamber of Commerce</v>
      </c>
      <c r="G74" s="30" t="str">
        <f>IFERROR(INDEX(DATA2!C$2:C$482,MATCH('Search for Assistance'!$E74,DATA2!$A$2:$A$482,0)),"")</f>
        <v>Little Village Chamber of Commerce</v>
      </c>
      <c r="H74" s="30" t="str">
        <f>IFERROR(INDEX(DATA2!D$2:D$482,MATCH('Search for Assistance'!$E74,DATA2!$A$2:$A$482,0)),"")</f>
        <v>https://littlevillagechamber.org/</v>
      </c>
      <c r="I74" s="31" t="str">
        <f>IFERROR(INDEX(DATA2!E$2:E$482,MATCH('Search for Assistance'!$E74,DATA2!$A$2:$A$482,0)),"")</f>
        <v>Ivette Trevino</v>
      </c>
      <c r="J74" s="31" t="str">
        <f>IFERROR(INDEX(DATA2!F$2:F$482,MATCH('Search for Assistance'!$E74,DATA2!$A$2:$A$482,0)),"")</f>
        <v>773-521-5387</v>
      </c>
      <c r="K74" s="31" t="str">
        <f>IFERROR(INDEX(DATA2!G$2:G$482,MATCH('Search for Assistance'!$E74,DATA2!$A$2:$A$482,0)),"")</f>
        <v>ivette@littlevillagechamber.org</v>
      </c>
      <c r="L74" s="31" t="str">
        <f>IFERROR(INDEX(DATA2!H$2:H$482,MATCH('Search for Assistance'!$E74,DATA2!$A$2:$A$482,0)),"")</f>
        <v>3610 W 26th St
Chicago, IL 60623</v>
      </c>
      <c r="M74" s="31" t="str">
        <f>IFERROR(INDEX(DATA2!I$2:I$482,MATCH('Search for Assistance'!$E74,DATA2!$A$2:$A$482,0)),"")</f>
        <v>All, LatinX/Hispanic, Women, Veterans, Rural</v>
      </c>
      <c r="N74" s="31" t="str">
        <f>IFERROR(INDEX(DATA2!J$2:J$482,MATCH('Search for Assistance'!$E74,DATA2!$A$2:$A$482,0)),"")</f>
        <v>English, Spanish</v>
      </c>
      <c r="O74" s="31" t="str">
        <f>IFERROR(INDEX(DATA2!K$2:K$482,MATCH('Search for Assistance'!$E74,DATA2!$A$2:$A$482,0)),"")</f>
        <v>Cook</v>
      </c>
      <c r="P74" s="31" t="str">
        <f>IFERROR(INDEX(DATA2!L$2:L$482,MATCH('Search for Assistance'!$E74,DATA2!$A$2:$A$482,0)),"")</f>
        <v>Chicago, Chicago-- Southwest Side, Chicago-- Little Village, Chicago-- Back of the Yards / New City, Chicago-- Pilsen / Lower West Side, Chicago-- Near West Side, Chicago-- Near South Side, Chicago-- Armour Square, Chicago-- Bridgeport, Chicago-- McKinley Park, Chicago-- South Lawndale, Chicago-- North Lawndale</v>
      </c>
      <c r="Q74" s="3"/>
    </row>
    <row r="75" spans="1:17" ht="64.150000000000006" customHeight="1" x14ac:dyDescent="0.4">
      <c r="A75" s="33"/>
      <c r="B75" s="33"/>
      <c r="C75" s="33"/>
      <c r="D75" s="33"/>
      <c r="E75" s="4">
        <f>DATA2!U70</f>
        <v>69</v>
      </c>
      <c r="F75" s="29" t="str">
        <f t="shared" si="1"/>
        <v>Local Initiatives Support Corporation</v>
      </c>
      <c r="G75" s="30" t="str">
        <f>IFERROR(INDEX(DATA2!C$2:C$482,MATCH('Search for Assistance'!$E75,DATA2!$A$2:$A$482,0)),"")</f>
        <v>Local Initiatives Support Corporation</v>
      </c>
      <c r="H75" s="30" t="str">
        <f>IFERROR(INDEX(DATA2!D$2:D$482,MATCH('Search for Assistance'!$E75,DATA2!$A$2:$A$482,0)),"")</f>
        <v>https://www.lisc.org/central-il/</v>
      </c>
      <c r="I75" s="31" t="str">
        <f>IFERROR(INDEX(DATA2!E$2:E$482,MATCH('Search for Assistance'!$E75,DATA2!$A$2:$A$482,0)),"")</f>
        <v>Caroline Rendon</v>
      </c>
      <c r="J75" s="31" t="str">
        <f>IFERROR(INDEX(DATA2!F$2:F$482,MATCH('Search for Assistance'!$E75,DATA2!$A$2:$A$482,0)),"")</f>
        <v>312-422-9560</v>
      </c>
      <c r="K75" s="31" t="str">
        <f>IFERROR(INDEX(DATA2!G$2:G$482,MATCH('Search for Assistance'!$E75,DATA2!$A$2:$A$482,0)),"")</f>
        <v>ctrendon@lisc.org</v>
      </c>
      <c r="L75" s="31" t="str">
        <f>IFERROR(INDEX(DATA2!H$2:H$482,MATCH('Search for Assistance'!$E75,DATA2!$A$2:$A$482,0)),"")</f>
        <v>10 S. Riverside Plaza
Suite 1700
Chicago, IL  60606</v>
      </c>
      <c r="M75" s="31" t="str">
        <f>IFERROR(INDEX(DATA2!I$2:I$482,MATCH('Search for Assistance'!$E75,DATA2!$A$2:$A$482,0)),"")</f>
        <v>All</v>
      </c>
      <c r="N75" s="31" t="str">
        <f>IFERROR(INDEX(DATA2!J$2:J$482,MATCH('Search for Assistance'!$E75,DATA2!$A$2:$A$482,0)),"")</f>
        <v>English</v>
      </c>
      <c r="O75" s="31" t="str">
        <f>IFERROR(INDEX(DATA2!K$2:K$482,MATCH('Search for Assistance'!$E75,DATA2!$A$2:$A$482,0)),"")</f>
        <v>Clark, Coles, Cook, Cumberland, Douglas, Edgar, McLean, Moultrie, Peoria, Sangamon, Shelby</v>
      </c>
      <c r="P75" s="31" t="str">
        <f>IFERROR(INDEX(DATA2!L$2:L$482,MATCH('Search for Assistance'!$E75,DATA2!$A$2:$A$482,0)),"")</f>
        <v>Any Area in Clark County, Any Area in Coles County, Any Area in Cook County, Any Area in Cumberland County, Any Area in Douglas County, Any Area in Edgar County, Any Area in McLean County, Any Area in Moultrie County, Any Area in Peoria County, Any Area in Sangamon County, Any Area in Shelby County</v>
      </c>
      <c r="Q75" s="3"/>
    </row>
    <row r="76" spans="1:17" ht="64.150000000000006" customHeight="1" x14ac:dyDescent="0.4">
      <c r="A76" s="33"/>
      <c r="B76" s="33"/>
      <c r="C76" s="33"/>
      <c r="D76" s="33"/>
      <c r="E76" s="4">
        <f>DATA2!U71</f>
        <v>70</v>
      </c>
      <c r="F76" s="29" t="str">
        <f t="shared" si="1"/>
        <v>Logan Square Chamber of Commerce</v>
      </c>
      <c r="G76" s="30" t="str">
        <f>IFERROR(INDEX(DATA2!C$2:C$482,MATCH('Search for Assistance'!$E76,DATA2!$A$2:$A$482,0)),"")</f>
        <v>Logan Square Chamber of Commerce</v>
      </c>
      <c r="H76" s="30" t="str">
        <f>IFERROR(INDEX(DATA2!D$2:D$482,MATCH('Search for Assistance'!$E76,DATA2!$A$2:$A$482,0)),"")</f>
        <v>https://www.loganchamber.org/</v>
      </c>
      <c r="I76" s="31" t="str">
        <f>IFERROR(INDEX(DATA2!E$2:E$482,MATCH('Search for Assistance'!$E76,DATA2!$A$2:$A$482,0)),"")</f>
        <v>Nilda Esparza</v>
      </c>
      <c r="J76" s="31" t="str">
        <f>IFERROR(INDEX(DATA2!F$2:F$482,MATCH('Search for Assistance'!$E76,DATA2!$A$2:$A$482,0)),"")</f>
        <v>773-489-3222</v>
      </c>
      <c r="K76" s="31" t="str">
        <f>IFERROR(INDEX(DATA2!G$2:G$482,MATCH('Search for Assistance'!$E76,DATA2!$A$2:$A$482,0)),"")</f>
        <v>nilda@loganchamber.org</v>
      </c>
      <c r="L76" s="31" t="str">
        <f>IFERROR(INDEX(DATA2!H$2:H$482,MATCH('Search for Assistance'!$E76,DATA2!$A$2:$A$482,0)),"")</f>
        <v>2808 N Milwaukee Ave
Chicago, IL 60618</v>
      </c>
      <c r="M76" s="31" t="str">
        <f>IFERROR(INDEX(DATA2!I$2:I$482,MATCH('Search for Assistance'!$E76,DATA2!$A$2:$A$482,0)),"")</f>
        <v>All, LatinX/Hispanic, Women, Veterans, Rural</v>
      </c>
      <c r="N76" s="31" t="str">
        <f>IFERROR(INDEX(DATA2!J$2:J$482,MATCH('Search for Assistance'!$E76,DATA2!$A$2:$A$482,0)),"")</f>
        <v>English, Spanish</v>
      </c>
      <c r="O76" s="31" t="str">
        <f>IFERROR(INDEX(DATA2!K$2:K$482,MATCH('Search for Assistance'!$E76,DATA2!$A$2:$A$482,0)),"")</f>
        <v>Cook</v>
      </c>
      <c r="P76" s="31" t="str">
        <f>IFERROR(INDEX(DATA2!L$2:L$482,MATCH('Search for Assistance'!$E76,DATA2!$A$2:$A$482,0)),"")</f>
        <v>Chicago, Chicago-- Logan Square, Chicago-- Avondale, Chicago-- North Center, Chicago-- Lincoln Park, Chicago-- West Town, Chicago-- Humboldt Park, Chicago-- Hermosa</v>
      </c>
      <c r="Q76" s="3"/>
    </row>
    <row r="77" spans="1:17" ht="64.150000000000006" customHeight="1" x14ac:dyDescent="0.4">
      <c r="A77" s="33"/>
      <c r="B77" s="33"/>
      <c r="C77" s="33"/>
      <c r="D77" s="33"/>
      <c r="E77" s="4">
        <f>DATA2!U72</f>
        <v>71</v>
      </c>
      <c r="F77" s="29" t="str">
        <f t="shared" si="1"/>
        <v>Macomb Area Economic Development Corporation</v>
      </c>
      <c r="G77" s="30" t="str">
        <f>IFERROR(INDEX(DATA2!C$2:C$482,MATCH('Search for Assistance'!$E77,DATA2!$A$2:$A$482,0)),"")</f>
        <v>Macomb Area Economic Development Corporation</v>
      </c>
      <c r="H77" s="30" t="str">
        <f>IFERROR(INDEX(DATA2!D$2:D$482,MATCH('Search for Assistance'!$E77,DATA2!$A$2:$A$482,0)),"")</f>
        <v>https://www.maedco.org/</v>
      </c>
      <c r="I77" s="31" t="str">
        <f>IFERROR(INDEX(DATA2!E$2:E$482,MATCH('Search for Assistance'!$E77,DATA2!$A$2:$A$482,0)),"")</f>
        <v>Kim Pierce</v>
      </c>
      <c r="J77" s="31" t="str">
        <f>IFERROR(INDEX(DATA2!F$2:F$482,MATCH('Search for Assistance'!$E77,DATA2!$A$2:$A$482,0)),"")</f>
        <v>309-837-4684</v>
      </c>
      <c r="K77" s="31" t="str">
        <f>IFERROR(INDEX(DATA2!G$2:G$482,MATCH('Search for Assistance'!$E77,DATA2!$A$2:$A$482,0)),"")</f>
        <v>director@maedco.org</v>
      </c>
      <c r="L77" s="31" t="str">
        <f>IFERROR(INDEX(DATA2!H$2:H$482,MATCH('Search for Assistance'!$E77,DATA2!$A$2:$A$482,0)),"")</f>
        <v>1406 East Carroll Street
Macomb, IL 61455</v>
      </c>
      <c r="M77" s="31" t="str">
        <f>IFERROR(INDEX(DATA2!I$2:I$482,MATCH('Search for Assistance'!$E77,DATA2!$A$2:$A$482,0)),"")</f>
        <v>All</v>
      </c>
      <c r="N77" s="31" t="str">
        <f>IFERROR(INDEX(DATA2!J$2:J$482,MATCH('Search for Assistance'!$E77,DATA2!$A$2:$A$482,0)),"")</f>
        <v>English</v>
      </c>
      <c r="O77" s="31" t="str">
        <f>IFERROR(INDEX(DATA2!K$2:K$482,MATCH('Search for Assistance'!$E77,DATA2!$A$2:$A$482,0)),"")</f>
        <v>McDonough</v>
      </c>
      <c r="P77" s="31" t="str">
        <f>IFERROR(INDEX(DATA2!L$2:L$482,MATCH('Search for Assistance'!$E77,DATA2!$A$2:$A$482,0)),"")</f>
        <v>Bushnell, Colchester, Macomb</v>
      </c>
      <c r="Q77" s="3"/>
    </row>
    <row r="78" spans="1:17" ht="64.150000000000006" customHeight="1" x14ac:dyDescent="0.4">
      <c r="A78" s="33"/>
      <c r="B78" s="33"/>
      <c r="C78" s="33"/>
      <c r="D78" s="33"/>
      <c r="E78" s="4">
        <f>DATA2!U73</f>
        <v>72</v>
      </c>
      <c r="F78" s="29" t="str">
        <f t="shared" si="1"/>
        <v>Main Street Momence</v>
      </c>
      <c r="G78" s="30" t="str">
        <f>IFERROR(INDEX(DATA2!C$2:C$482,MATCH('Search for Assistance'!$E78,DATA2!$A$2:$A$482,0)),"")</f>
        <v>Main Street Momence</v>
      </c>
      <c r="H78" s="30" t="str">
        <f>IFERROR(INDEX(DATA2!D$2:D$482,MATCH('Search for Assistance'!$E78,DATA2!$A$2:$A$482,0)),"")</f>
        <v>https://cityofmomence.com/</v>
      </c>
      <c r="I78" s="31" t="str">
        <f>IFERROR(INDEX(DATA2!E$2:E$482,MATCH('Search for Assistance'!$E78,DATA2!$A$2:$A$482,0)),"")</f>
        <v>Jane Johnson</v>
      </c>
      <c r="J78" s="31" t="str">
        <f>IFERROR(INDEX(DATA2!F$2:F$482,MATCH('Search for Assistance'!$E78,DATA2!$A$2:$A$482,0)),"")</f>
        <v>815-472-3861</v>
      </c>
      <c r="K78" s="31" t="str">
        <f>IFERROR(INDEX(DATA2!G$2:G$482,MATCH('Search for Assistance'!$E78,DATA2!$A$2:$A$482,0)),"")</f>
        <v>janejohnson113@gmail.com</v>
      </c>
      <c r="L78" s="31" t="str">
        <f>IFERROR(INDEX(DATA2!H$2:H$482,MATCH('Search for Assistance'!$E78,DATA2!$A$2:$A$482,0)),"")</f>
        <v>34 N. Dixie Highway
Momence, IL 60954</v>
      </c>
      <c r="M78" s="31" t="str">
        <f>IFERROR(INDEX(DATA2!I$2:I$482,MATCH('Search for Assistance'!$E78,DATA2!$A$2:$A$482,0)),"")</f>
        <v>All, Women</v>
      </c>
      <c r="N78" s="31" t="str">
        <f>IFERROR(INDEX(DATA2!J$2:J$482,MATCH('Search for Assistance'!$E78,DATA2!$A$2:$A$482,0)),"")</f>
        <v>English</v>
      </c>
      <c r="O78" s="31" t="str">
        <f>IFERROR(INDEX(DATA2!K$2:K$482,MATCH('Search for Assistance'!$E78,DATA2!$A$2:$A$482,0)),"")</f>
        <v>Kankakee</v>
      </c>
      <c r="P78" s="31" t="str">
        <f>IFERROR(INDEX(DATA2!L$2:L$482,MATCH('Search for Assistance'!$E78,DATA2!$A$2:$A$482,0)),"")</f>
        <v>Momence</v>
      </c>
      <c r="Q78" s="3"/>
    </row>
    <row r="79" spans="1:17" ht="64.150000000000006" customHeight="1" x14ac:dyDescent="0.4">
      <c r="A79" s="33"/>
      <c r="B79" s="33"/>
      <c r="C79" s="33"/>
      <c r="D79" s="33"/>
      <c r="E79" s="4">
        <f>DATA2!U74</f>
        <v>73</v>
      </c>
      <c r="F79" s="29" t="str">
        <f t="shared" si="1"/>
        <v>Main Street of Sterling, Inc.</v>
      </c>
      <c r="G79" s="30" t="str">
        <f>IFERROR(INDEX(DATA2!C$2:C$482,MATCH('Search for Assistance'!$E79,DATA2!$A$2:$A$482,0)),"")</f>
        <v>Main Street of Sterling, Inc.</v>
      </c>
      <c r="H79" s="30" t="str">
        <f>IFERROR(INDEX(DATA2!D$2:D$482,MATCH('Search for Assistance'!$E79,DATA2!$A$2:$A$482,0)),"")</f>
        <v>https://www.sterlingmainstreet.org/</v>
      </c>
      <c r="I79" s="31" t="str">
        <f>IFERROR(INDEX(DATA2!E$2:E$482,MATCH('Search for Assistance'!$E79,DATA2!$A$2:$A$482,0)),"")</f>
        <v>Janna Groharing</v>
      </c>
      <c r="J79" s="31" t="str">
        <f>IFERROR(INDEX(DATA2!F$2:F$482,MATCH('Search for Assistance'!$E79,DATA2!$A$2:$A$482,0)),"")</f>
        <v>815-626-8610</v>
      </c>
      <c r="K79" s="31" t="str">
        <f>IFERROR(INDEX(DATA2!G$2:G$482,MATCH('Search for Assistance'!$E79,DATA2!$A$2:$A$482,0)),"")</f>
        <v>janna@sterlingmainstreet.org</v>
      </c>
      <c r="L79" s="31" t="str">
        <f>IFERROR(INDEX(DATA2!H$2:H$482,MATCH('Search for Assistance'!$E79,DATA2!$A$2:$A$482,0)),"")</f>
        <v>15 East 3rd Street
Sterling, IL 61081</v>
      </c>
      <c r="M79" s="31" t="str">
        <f>IFERROR(INDEX(DATA2!I$2:I$482,MATCH('Search for Assistance'!$E79,DATA2!$A$2:$A$482,0)),"")</f>
        <v>All, Women, Rural</v>
      </c>
      <c r="N79" s="31" t="str">
        <f>IFERROR(INDEX(DATA2!J$2:J$482,MATCH('Search for Assistance'!$E79,DATA2!$A$2:$A$482,0)),"")</f>
        <v>English</v>
      </c>
      <c r="O79" s="31" t="str">
        <f>IFERROR(INDEX(DATA2!K$2:K$482,MATCH('Search for Assistance'!$E79,DATA2!$A$2:$A$482,0)),"")</f>
        <v>Whiteside</v>
      </c>
      <c r="P79" s="31" t="str">
        <f>IFERROR(INDEX(DATA2!L$2:L$482,MATCH('Search for Assistance'!$E79,DATA2!$A$2:$A$482,0)),"")</f>
        <v>Downtown Business District of Sterling</v>
      </c>
      <c r="Q79" s="3"/>
    </row>
    <row r="80" spans="1:17" ht="64.150000000000006" customHeight="1" x14ac:dyDescent="0.4">
      <c r="A80" s="33"/>
      <c r="B80" s="33"/>
      <c r="C80" s="33"/>
      <c r="D80" s="33"/>
      <c r="E80" s="4">
        <f>DATA2!U75</f>
        <v>74</v>
      </c>
      <c r="F80" s="29" t="str">
        <f t="shared" si="1"/>
        <v>MainStreet Libertyville, Inc</v>
      </c>
      <c r="G80" s="30" t="str">
        <f>IFERROR(INDEX(DATA2!C$2:C$482,MATCH('Search for Assistance'!$E80,DATA2!$A$2:$A$482,0)),"")</f>
        <v>MainStreet Libertyville, Inc</v>
      </c>
      <c r="H80" s="30" t="str">
        <f>IFERROR(INDEX(DATA2!D$2:D$482,MATCH('Search for Assistance'!$E80,DATA2!$A$2:$A$482,0)),"")</f>
        <v>https://mainstreetlibertyville.org/</v>
      </c>
      <c r="I80" s="31" t="str">
        <f>IFERROR(INDEX(DATA2!E$2:E$482,MATCH('Search for Assistance'!$E80,DATA2!$A$2:$A$482,0)),"")</f>
        <v>Jennifer Johnson</v>
      </c>
      <c r="J80" s="31" t="str">
        <f>IFERROR(INDEX(DATA2!F$2:F$482,MATCH('Search for Assistance'!$E80,DATA2!$A$2:$A$482,0)),"")</f>
        <v>847-680-0336</v>
      </c>
      <c r="K80" s="31" t="str">
        <f>IFERROR(INDEX(DATA2!G$2:G$482,MATCH('Search for Assistance'!$E80,DATA2!$A$2:$A$482,0)),"")</f>
        <v>executivedirector@mainstreetlibertyville.org</v>
      </c>
      <c r="L80" s="31" t="str">
        <f>IFERROR(INDEX(DATA2!H$2:H$482,MATCH('Search for Assistance'!$E80,DATA2!$A$2:$A$482,0)),"")</f>
        <v>158 E. Cook Avenue
Libertyville, IL 60048</v>
      </c>
      <c r="M80" s="31" t="str">
        <f>IFERROR(INDEX(DATA2!I$2:I$482,MATCH('Search for Assistance'!$E80,DATA2!$A$2:$A$482,0)),"")</f>
        <v>All, Women, Veterans, Immigrants</v>
      </c>
      <c r="N80" s="31" t="str">
        <f>IFERROR(INDEX(DATA2!J$2:J$482,MATCH('Search for Assistance'!$E80,DATA2!$A$2:$A$482,0)),"")</f>
        <v>English</v>
      </c>
      <c r="O80" s="31" t="str">
        <f>IFERROR(INDEX(DATA2!K$2:K$482,MATCH('Search for Assistance'!$E80,DATA2!$A$2:$A$482,0)),"")</f>
        <v>Lake</v>
      </c>
      <c r="P80" s="31" t="str">
        <f>IFERROR(INDEX(DATA2!L$2:L$482,MATCH('Search for Assistance'!$E80,DATA2!$A$2:$A$482,0)),"")</f>
        <v>Libertyville-- Downtown</v>
      </c>
      <c r="Q80" s="3"/>
    </row>
    <row r="81" spans="1:17" ht="64.150000000000006" customHeight="1" x14ac:dyDescent="0.4">
      <c r="A81" s="33"/>
      <c r="B81" s="33"/>
      <c r="C81" s="33"/>
      <c r="D81" s="33"/>
      <c r="E81" s="4">
        <f>DATA2!U76</f>
        <v>75</v>
      </c>
      <c r="F81" s="29" t="str">
        <f t="shared" si="1"/>
        <v>Management Training and Consulting Corporation</v>
      </c>
      <c r="G81" s="30" t="str">
        <f>IFERROR(INDEX(DATA2!C$2:C$482,MATCH('Search for Assistance'!$E81,DATA2!$A$2:$A$482,0)),"")</f>
        <v>Management Training and Consulting Corporation</v>
      </c>
      <c r="H81" s="30" t="str">
        <f>IFERROR(INDEX(DATA2!D$2:D$482,MATCH('Search for Assistance'!$E81,DATA2!$A$2:$A$482,0)),"")</f>
        <v>https://www.mantracon.org/</v>
      </c>
      <c r="I81" s="31" t="str">
        <f>IFERROR(INDEX(DATA2!E$2:E$482,MATCH('Search for Assistance'!$E81,DATA2!$A$2:$A$482,0)),"")</f>
        <v>Kathy Lively</v>
      </c>
      <c r="J81" s="31" t="str">
        <f>IFERROR(INDEX(DATA2!F$2:F$482,MATCH('Search for Assistance'!$E81,DATA2!$A$2:$A$482,0)),"")</f>
        <v>618-998-0970</v>
      </c>
      <c r="K81" s="31" t="str">
        <f>IFERROR(INDEX(DATA2!G$2:G$482,MATCH('Search for Assistance'!$E81,DATA2!$A$2:$A$482,0)),"")</f>
        <v>kathylively@mantracon.org</v>
      </c>
      <c r="L81" s="31" t="str">
        <f>IFERROR(INDEX(DATA2!H$2:H$482,MATCH('Search for Assistance'!$E81,DATA2!$A$2:$A$482,0)),"")</f>
        <v>3000 W Deyoung Street 800-B
Marion, IL 62959</v>
      </c>
      <c r="M81" s="31" t="str">
        <f>IFERROR(INDEX(DATA2!I$2:I$482,MATCH('Search for Assistance'!$E81,DATA2!$A$2:$A$482,0)),"")</f>
        <v>All, Rural</v>
      </c>
      <c r="N81" s="31" t="str">
        <f>IFERROR(INDEX(DATA2!J$2:J$482,MATCH('Search for Assistance'!$E81,DATA2!$A$2:$A$482,0)),"")</f>
        <v>English</v>
      </c>
      <c r="O81" s="31" t="str">
        <f>IFERROR(INDEX(DATA2!K$2:K$482,MATCH('Search for Assistance'!$E81,DATA2!$A$2:$A$482,0)),"")</f>
        <v>Franklin, Jackson, Jefferson, Perry, Williamson</v>
      </c>
      <c r="P81" s="31" t="str">
        <f>IFERROR(INDEX(DATA2!L$2:L$482,MATCH('Search for Assistance'!$E81,DATA2!$A$2:$A$482,0)),"")</f>
        <v>Any Area in Franklin County, Any Area in Jackson County, Any Area in Jefferson County, Any Area in Perry County, Any Area in Williamson</v>
      </c>
      <c r="Q81" s="3"/>
    </row>
    <row r="82" spans="1:17" ht="64.150000000000006" customHeight="1" x14ac:dyDescent="0.4">
      <c r="A82" s="33"/>
      <c r="B82" s="33"/>
      <c r="C82" s="33"/>
      <c r="D82" s="33"/>
      <c r="E82" s="4">
        <f>DATA2!U77</f>
        <v>76</v>
      </c>
      <c r="F82" s="29" t="str">
        <f t="shared" si="1"/>
        <v>Marshall Area Chamber of Commerce</v>
      </c>
      <c r="G82" s="30" t="str">
        <f>IFERROR(INDEX(DATA2!C$2:C$482,MATCH('Search for Assistance'!$E82,DATA2!$A$2:$A$482,0)),"")</f>
        <v>Marshall Area Chamber of Commerce</v>
      </c>
      <c r="H82" s="30" t="str">
        <f>IFERROR(INDEX(DATA2!D$2:D$482,MATCH('Search for Assistance'!$E82,DATA2!$A$2:$A$482,0)),"")</f>
        <v>https://www.marshallilchamber.com</v>
      </c>
      <c r="I82" s="31" t="str">
        <f>IFERROR(INDEX(DATA2!E$2:E$482,MATCH('Search for Assistance'!$E82,DATA2!$A$2:$A$482,0)),"")</f>
        <v>Jennifer Bishop</v>
      </c>
      <c r="J82" s="31" t="str">
        <f>IFERROR(INDEX(DATA2!F$2:F$482,MATCH('Search for Assistance'!$E82,DATA2!$A$2:$A$482,0)),"")</f>
        <v>217-826-2034</v>
      </c>
      <c r="K82" s="31" t="str">
        <f>IFERROR(INDEX(DATA2!G$2:G$482,MATCH('Search for Assistance'!$E82,DATA2!$A$2:$A$482,0)),"")</f>
        <v>jbishop@marshall-il.com</v>
      </c>
      <c r="L82" s="31" t="str">
        <f>IFERROR(INDEX(DATA2!H$2:H$482,MATCH('Search for Assistance'!$E82,DATA2!$A$2:$A$482,0)),"")</f>
        <v>708 Archer Ave
Marshall, IL 62441</v>
      </c>
      <c r="M82" s="31" t="str">
        <f>IFERROR(INDEX(DATA2!I$2:I$482,MATCH('Search for Assistance'!$E82,DATA2!$A$2:$A$482,0)),"")</f>
        <v>All, Rural</v>
      </c>
      <c r="N82" s="31" t="str">
        <f>IFERROR(INDEX(DATA2!J$2:J$482,MATCH('Search for Assistance'!$E82,DATA2!$A$2:$A$482,0)),"")</f>
        <v>English</v>
      </c>
      <c r="O82" s="31" t="str">
        <f>IFERROR(INDEX(DATA2!K$2:K$482,MATCH('Search for Assistance'!$E82,DATA2!$A$2:$A$482,0)),"")</f>
        <v>Clark</v>
      </c>
      <c r="P82" s="31" t="str">
        <f>IFERROR(INDEX(DATA2!L$2:L$482,MATCH('Search for Assistance'!$E82,DATA2!$A$2:$A$482,0)),"")</f>
        <v>Any Area in Clark County</v>
      </c>
      <c r="Q82" s="3"/>
    </row>
    <row r="83" spans="1:17" ht="64.150000000000006" customHeight="1" x14ac:dyDescent="0.4">
      <c r="A83" s="33"/>
      <c r="B83" s="33"/>
      <c r="C83" s="33"/>
      <c r="D83" s="33"/>
      <c r="E83" s="4">
        <f>DATA2!U78</f>
        <v>77</v>
      </c>
      <c r="F83" s="29" t="str">
        <f t="shared" si="1"/>
        <v>Melrose Park Chamber of Commerce and Community Development</v>
      </c>
      <c r="G83" s="30" t="str">
        <f>IFERROR(INDEX(DATA2!C$2:C$482,MATCH('Search for Assistance'!$E83,DATA2!$A$2:$A$482,0)),"")</f>
        <v>Melrose Park Chamber of Commerce and Community Development</v>
      </c>
      <c r="H83" s="30" t="str">
        <f>IFERROR(INDEX(DATA2!D$2:D$482,MATCH('Search for Assistance'!$E83,DATA2!$A$2:$A$482,0)),"")</f>
        <v>https://mpcccd.org</v>
      </c>
      <c r="I83" s="31" t="str">
        <f>IFERROR(INDEX(DATA2!E$2:E$482,MATCH('Search for Assistance'!$E83,DATA2!$A$2:$A$482,0)),"")</f>
        <v>Issac Bazbaz</v>
      </c>
      <c r="J83" s="31" t="str">
        <f>IFERROR(INDEX(DATA2!F$2:F$482,MATCH('Search for Assistance'!$E83,DATA2!$A$2:$A$482,0)),"")</f>
        <v>847-217-1827</v>
      </c>
      <c r="K83" s="31" t="str">
        <f>IFERROR(INDEX(DATA2!G$2:G$482,MATCH('Search for Assistance'!$E83,DATA2!$A$2:$A$482,0)),"")</f>
        <v>ibazbaz@mpcccd.org</v>
      </c>
      <c r="L83" s="31" t="str">
        <f>IFERROR(INDEX(DATA2!H$2:H$482,MATCH('Search for Assistance'!$E83,DATA2!$A$2:$A$482,0)),"")</f>
        <v>1708 Main Street
Melrose Park, IL 60160</v>
      </c>
      <c r="M83" s="31" t="str">
        <f>IFERROR(INDEX(DATA2!I$2:I$482,MATCH('Search for Assistance'!$E83,DATA2!$A$2:$A$482,0)),"")</f>
        <v>All, LatinX/Hispanic, Women, Immigrants</v>
      </c>
      <c r="N83" s="31" t="str">
        <f>IFERROR(INDEX(DATA2!J$2:J$482,MATCH('Search for Assistance'!$E83,DATA2!$A$2:$A$482,0)),"")</f>
        <v>English</v>
      </c>
      <c r="O83" s="31" t="str">
        <f>IFERROR(INDEX(DATA2!K$2:K$482,MATCH('Search for Assistance'!$E83,DATA2!$A$2:$A$482,0)),"")</f>
        <v>Cook</v>
      </c>
      <c r="P83" s="31" t="str">
        <f>IFERROR(INDEX(DATA2!L$2:L$482,MATCH('Search for Assistance'!$E83,DATA2!$A$2:$A$482,0)),"")</f>
        <v>Melrose Park</v>
      </c>
      <c r="Q83" s="3"/>
    </row>
    <row r="84" spans="1:17" ht="64.150000000000006" customHeight="1" x14ac:dyDescent="0.4">
      <c r="A84" s="33"/>
      <c r="B84" s="33"/>
      <c r="C84" s="33"/>
      <c r="D84" s="33"/>
      <c r="E84" s="4">
        <f>DATA2!U79</f>
        <v>78</v>
      </c>
      <c r="F84" s="29" t="str">
        <f t="shared" si="1"/>
        <v>Mercado on Fifth</v>
      </c>
      <c r="G84" s="30" t="str">
        <f>IFERROR(INDEX(DATA2!C$2:C$482,MATCH('Search for Assistance'!$E84,DATA2!$A$2:$A$482,0)),"")</f>
        <v>Mercado on Fifth</v>
      </c>
      <c r="H84" s="30" t="str">
        <f>IFERROR(INDEX(DATA2!D$2:D$482,MATCH('Search for Assistance'!$E84,DATA2!$A$2:$A$482,0)),"")</f>
        <v>https://www.mercadoonfifth.org/</v>
      </c>
      <c r="I84" s="31" t="str">
        <f>IFERROR(INDEX(DATA2!E$2:E$482,MATCH('Search for Assistance'!$E84,DATA2!$A$2:$A$482,0)),"")</f>
        <v>Annamaria Rocha</v>
      </c>
      <c r="J84" s="31" t="str">
        <f>IFERROR(INDEX(DATA2!F$2:F$482,MATCH('Search for Assistance'!$E84,DATA2!$A$2:$A$482,0)),"")</f>
        <v>941-343-7579</v>
      </c>
      <c r="K84" s="31" t="str">
        <f>IFERROR(INDEX(DATA2!G$2:G$482,MATCH('Search for Assistance'!$E84,DATA2!$A$2:$A$482,0)),"")</f>
        <v>anamaria@mercadoonfifth.org</v>
      </c>
      <c r="L84" s="31" t="str">
        <f>IFERROR(INDEX(DATA2!H$2:H$482,MATCH('Search for Assistance'!$E84,DATA2!$A$2:$A$482,0)),"")</f>
        <v>421 12th St.
Moline, IL 61265</v>
      </c>
      <c r="M84" s="31" t="str">
        <f>IFERROR(INDEX(DATA2!I$2:I$482,MATCH('Search for Assistance'!$E84,DATA2!$A$2:$A$482,0)),"")</f>
        <v>All, LatinX/Hispanic, Immigrants, Rural</v>
      </c>
      <c r="N84" s="31" t="str">
        <f>IFERROR(INDEX(DATA2!J$2:J$482,MATCH('Search for Assistance'!$E84,DATA2!$A$2:$A$482,0)),"")</f>
        <v>English, Spanish</v>
      </c>
      <c r="O84" s="31" t="str">
        <f>IFERROR(INDEX(DATA2!K$2:K$482,MATCH('Search for Assistance'!$E84,DATA2!$A$2:$A$482,0)),"")</f>
        <v>Rock Island</v>
      </c>
      <c r="P84" s="31" t="str">
        <f>IFERROR(INDEX(DATA2!L$2:L$482,MATCH('Search for Assistance'!$E84,DATA2!$A$2:$A$482,0)),"")</f>
        <v>Any Area in Rock Island County</v>
      </c>
      <c r="Q84" s="3"/>
    </row>
    <row r="85" spans="1:17" ht="64.150000000000006" customHeight="1" x14ac:dyDescent="0.4">
      <c r="A85" s="33"/>
      <c r="B85" s="33"/>
      <c r="C85" s="33"/>
      <c r="D85" s="33"/>
      <c r="E85" s="4">
        <f>DATA2!U80</f>
        <v>79</v>
      </c>
      <c r="F85" s="29" t="str">
        <f t="shared" si="1"/>
        <v>Mercer County Better Together</v>
      </c>
      <c r="G85" s="30" t="str">
        <f>IFERROR(INDEX(DATA2!C$2:C$482,MATCH('Search for Assistance'!$E85,DATA2!$A$2:$A$482,0)),"")</f>
        <v>Mercer County Better Together</v>
      </c>
      <c r="H85" s="30" t="str">
        <f>IFERROR(INDEX(DATA2!D$2:D$482,MATCH('Search for Assistance'!$E85,DATA2!$A$2:$A$482,0)),"")</f>
        <v>https://mcbettertogether.org/</v>
      </c>
      <c r="I85" s="31" t="str">
        <f>IFERROR(INDEX(DATA2!E$2:E$482,MATCH('Search for Assistance'!$E85,DATA2!$A$2:$A$482,0)),"")</f>
        <v>Kyle McEwen</v>
      </c>
      <c r="J85" s="31" t="str">
        <f>IFERROR(INDEX(DATA2!F$2:F$482,MATCH('Search for Assistance'!$E85,DATA2!$A$2:$A$482,0)),"")</f>
        <v>309-574-3123</v>
      </c>
      <c r="K85" s="31" t="str">
        <f>IFERROR(INDEX(DATA2!G$2:G$482,MATCH('Search for Assistance'!$E85,DATA2!$A$2:$A$482,0)),"")</f>
        <v>kyle@mcbettertogether.org</v>
      </c>
      <c r="L85" s="31" t="str">
        <f>IFERROR(INDEX(DATA2!H$2:H$482,MATCH('Search for Assistance'!$E85,DATA2!$A$2:$A$482,0)),"")</f>
        <v>305 NW 7th St.
PO Box 73
Aledo, IL 61231</v>
      </c>
      <c r="M85" s="31" t="str">
        <f>IFERROR(INDEX(DATA2!I$2:I$482,MATCH('Search for Assistance'!$E85,DATA2!$A$2:$A$482,0)),"")</f>
        <v>All</v>
      </c>
      <c r="N85" s="31" t="str">
        <f>IFERROR(INDEX(DATA2!J$2:J$482,MATCH('Search for Assistance'!$E85,DATA2!$A$2:$A$482,0)),"")</f>
        <v>English</v>
      </c>
      <c r="O85" s="31" t="str">
        <f>IFERROR(INDEX(DATA2!K$2:K$482,MATCH('Search for Assistance'!$E85,DATA2!$A$2:$A$482,0)),"")</f>
        <v>Mercer</v>
      </c>
      <c r="P85" s="31" t="str">
        <f>IFERROR(INDEX(DATA2!L$2:L$482,MATCH('Search for Assistance'!$E85,DATA2!$A$2:$A$482,0)),"")</f>
        <v>Any Area in Mercer County</v>
      </c>
      <c r="Q85" s="3"/>
    </row>
    <row r="86" spans="1:17" ht="64.150000000000006" customHeight="1" x14ac:dyDescent="0.4">
      <c r="A86" s="33"/>
      <c r="B86" s="33"/>
      <c r="C86" s="33"/>
      <c r="D86" s="33"/>
      <c r="E86" s="4">
        <f>DATA2!U81</f>
        <v>80</v>
      </c>
      <c r="F86" s="29" t="str">
        <f t="shared" si="1"/>
        <v>Mexican American Chamber of Commerce</v>
      </c>
      <c r="G86" s="30" t="str">
        <f>IFERROR(INDEX(DATA2!C$2:C$482,MATCH('Search for Assistance'!$E86,DATA2!$A$2:$A$482,0)),"")</f>
        <v>Mexican American Chamber of Commerce</v>
      </c>
      <c r="H86" s="30" t="str">
        <f>IFERROR(INDEX(DATA2!D$2:D$482,MATCH('Search for Assistance'!$E86,DATA2!$A$2:$A$482,0)),"")</f>
        <v>https://ihccbusiness.net/</v>
      </c>
      <c r="I86" s="31" t="str">
        <f>IFERROR(INDEX(DATA2!E$2:E$482,MATCH('Search for Assistance'!$E86,DATA2!$A$2:$A$482,0)),"")</f>
        <v>Pedro Guerra</v>
      </c>
      <c r="J86" s="31" t="str">
        <f>IFERROR(INDEX(DATA2!F$2:F$482,MATCH('Search for Assistance'!$E86,DATA2!$A$2:$A$482,0)),"")</f>
        <v>312-425-9500</v>
      </c>
      <c r="K86" s="31" t="str">
        <f>IFERROR(INDEX(DATA2!G$2:G$482,MATCH('Search for Assistance'!$E86,DATA2!$A$2:$A$482,0)),"")</f>
        <v>pguerra@ihccbusiness.net</v>
      </c>
      <c r="L86" s="31" t="str">
        <f>IFERROR(INDEX(DATA2!H$2:H$482,MATCH('Search for Assistance'!$E86,DATA2!$A$2:$A$482,0)),"")</f>
        <v>222 W. Merchandise Mart Plaza
Suite 122 C/O 1871
Chicago, IL  60654</v>
      </c>
      <c r="M86" s="31" t="str">
        <f>IFERROR(INDEX(DATA2!I$2:I$482,MATCH('Search for Assistance'!$E86,DATA2!$A$2:$A$482,0)),"")</f>
        <v>All, LatinX/Hispanic</v>
      </c>
      <c r="N86" s="31" t="str">
        <f>IFERROR(INDEX(DATA2!J$2:J$482,MATCH('Search for Assistance'!$E86,DATA2!$A$2:$A$482,0)),"")</f>
        <v>English, Spanish, Mandarin</v>
      </c>
      <c r="O86" s="31" t="str">
        <f>IFERROR(INDEX(DATA2!K$2:K$482,MATCH('Search for Assistance'!$E86,DATA2!$A$2:$A$482,0)),"")</f>
        <v>Cook, DuPage, Kane, Kendall, Lake, Will</v>
      </c>
      <c r="P86" s="31" t="str">
        <f>IFERROR(INDEX(DATA2!L$2:L$482,MATCH('Search for Assistance'!$E86,DATA2!$A$2:$A$482,0)),"")</f>
        <v>Any Area in Cook County, Any Area in DuPage County, Any Area in Kane County, Any Area in Kendall County, Any Area in Lake County, Any Area in Will County</v>
      </c>
      <c r="Q86" s="3"/>
    </row>
    <row r="87" spans="1:17" ht="64.150000000000006" customHeight="1" x14ac:dyDescent="0.4">
      <c r="A87" s="33"/>
      <c r="B87" s="33"/>
      <c r="C87" s="33"/>
      <c r="D87" s="33"/>
      <c r="E87" s="4">
        <f>DATA2!U82</f>
        <v>81</v>
      </c>
      <c r="F87" s="29" t="str">
        <f t="shared" si="1"/>
        <v>Mid Central Community Action Agency, inc.</v>
      </c>
      <c r="G87" s="30" t="str">
        <f>IFERROR(INDEX(DATA2!C$2:C$482,MATCH('Search for Assistance'!$E87,DATA2!$A$2:$A$482,0)),"")</f>
        <v>Mid Central Community Action Agency, inc.</v>
      </c>
      <c r="H87" s="30" t="str">
        <f>IFERROR(INDEX(DATA2!D$2:D$482,MATCH('Search for Assistance'!$E87,DATA2!$A$2:$A$482,0)),"")</f>
        <v>https://mccainc.org/</v>
      </c>
      <c r="I87" s="31" t="str">
        <f>IFERROR(INDEX(DATA2!E$2:E$482,MATCH('Search for Assistance'!$E87,DATA2!$A$2:$A$482,0)),"")</f>
        <v>Jennifer Orban</v>
      </c>
      <c r="J87" s="31" t="str">
        <f>IFERROR(INDEX(DATA2!F$2:F$482,MATCH('Search for Assistance'!$E87,DATA2!$A$2:$A$482,0)),"")</f>
        <v>309-834-9226</v>
      </c>
      <c r="K87" s="31" t="str">
        <f>IFERROR(INDEX(DATA2!G$2:G$482,MATCH('Search for Assistance'!$E87,DATA2!$A$2:$A$482,0)),"")</f>
        <v>jennifero@mccainc.org</v>
      </c>
      <c r="L87" s="31" t="str">
        <f>IFERROR(INDEX(DATA2!H$2:H$482,MATCH('Search for Assistance'!$E87,DATA2!$A$2:$A$482,0)),"")</f>
        <v>1301 West Washington Street
Bloomington, IL 61701</v>
      </c>
      <c r="M87" s="31" t="str">
        <f>IFERROR(INDEX(DATA2!I$2:I$482,MATCH('Search for Assistance'!$E87,DATA2!$A$2:$A$482,0)),"")</f>
        <v>All, Women, Rural</v>
      </c>
      <c r="N87" s="31" t="str">
        <f>IFERROR(INDEX(DATA2!J$2:J$482,MATCH('Search for Assistance'!$E87,DATA2!$A$2:$A$482,0)),"")</f>
        <v>English</v>
      </c>
      <c r="O87" s="31" t="str">
        <f>IFERROR(INDEX(DATA2!K$2:K$482,MATCH('Search for Assistance'!$E87,DATA2!$A$2:$A$482,0)),"")</f>
        <v>Livingston, McLean</v>
      </c>
      <c r="P87" s="31" t="str">
        <f>IFERROR(INDEX(DATA2!L$2:L$482,MATCH('Search for Assistance'!$E87,DATA2!$A$2:$A$482,0)),"")</f>
        <v>Any Area in Livingston County, Any Area in McLean County</v>
      </c>
      <c r="Q87" s="3"/>
    </row>
    <row r="88" spans="1:17" ht="64.150000000000006" customHeight="1" x14ac:dyDescent="0.4">
      <c r="A88" s="33"/>
      <c r="B88" s="33"/>
      <c r="C88" s="33"/>
      <c r="D88" s="33"/>
      <c r="E88" s="4">
        <f>DATA2!U83</f>
        <v>82</v>
      </c>
      <c r="F88" s="29" t="str">
        <f t="shared" si="1"/>
        <v>Monticello Chamber of Commerce</v>
      </c>
      <c r="G88" s="30" t="str">
        <f>IFERROR(INDEX(DATA2!C$2:C$482,MATCH('Search for Assistance'!$E88,DATA2!$A$2:$A$482,0)),"")</f>
        <v>Monticello Chamber of Commerce</v>
      </c>
      <c r="H88" s="30" t="str">
        <f>IFERROR(INDEX(DATA2!D$2:D$482,MATCH('Search for Assistance'!$E88,DATA2!$A$2:$A$482,0)),"")</f>
        <v>https://www.monticellochamber.org/</v>
      </c>
      <c r="I88" s="31" t="str">
        <f>IFERROR(INDEX(DATA2!E$2:E$482,MATCH('Search for Assistance'!$E88,DATA2!$A$2:$A$482,0)),"")</f>
        <v>Shelly Crawford-Stock</v>
      </c>
      <c r="J88" s="31" t="str">
        <f>IFERROR(INDEX(DATA2!F$2:F$482,MATCH('Search for Assistance'!$E88,DATA2!$A$2:$A$482,0)),"")</f>
        <v>217-762-7921</v>
      </c>
      <c r="K88" s="31" t="str">
        <f>IFERROR(INDEX(DATA2!G$2:G$482,MATCH('Search for Assistance'!$E88,DATA2!$A$2:$A$482,0)),"")</f>
        <v>shelly@monticellochamber.org</v>
      </c>
      <c r="L88" s="31" t="str">
        <f>IFERROR(INDEX(DATA2!H$2:H$482,MATCH('Search for Assistance'!$E88,DATA2!$A$2:$A$482,0)),"")</f>
        <v>200 E. Railroad Street
Monticello, IL 61856</v>
      </c>
      <c r="M88" s="31" t="str">
        <f>IFERROR(INDEX(DATA2!I$2:I$482,MATCH('Search for Assistance'!$E88,DATA2!$A$2:$A$482,0)),"")</f>
        <v>All, LatinX/Hispanic, African-American/Black, Women, Veterans, Rural</v>
      </c>
      <c r="N88" s="31" t="str">
        <f>IFERROR(INDEX(DATA2!J$2:J$482,MATCH('Search for Assistance'!$E88,DATA2!$A$2:$A$482,0)),"")</f>
        <v>English</v>
      </c>
      <c r="O88" s="31" t="str">
        <f>IFERROR(INDEX(DATA2!K$2:K$482,MATCH('Search for Assistance'!$E88,DATA2!$A$2:$A$482,0)),"")</f>
        <v>Piatt</v>
      </c>
      <c r="P88" s="31" t="str">
        <f>IFERROR(INDEX(DATA2!L$2:L$482,MATCH('Search for Assistance'!$E88,DATA2!$A$2:$A$482,0)),"")</f>
        <v>Any Area in Piatt County</v>
      </c>
      <c r="Q88" s="3"/>
    </row>
    <row r="89" spans="1:17" ht="64.150000000000006" customHeight="1" x14ac:dyDescent="0.4">
      <c r="A89" s="33"/>
      <c r="B89" s="33"/>
      <c r="C89" s="33"/>
      <c r="D89" s="33"/>
      <c r="E89" s="4">
        <f>DATA2!U84</f>
        <v>83</v>
      </c>
      <c r="F89" s="29" t="str">
        <f t="shared" si="1"/>
        <v>Monticello Main Street, Inc.</v>
      </c>
      <c r="G89" s="30" t="str">
        <f>IFERROR(INDEX(DATA2!C$2:C$482,MATCH('Search for Assistance'!$E89,DATA2!$A$2:$A$482,0)),"")</f>
        <v>Monticello Main Street, Inc.</v>
      </c>
      <c r="H89" s="30" t="str">
        <f>IFERROR(INDEX(DATA2!D$2:D$482,MATCH('Search for Assistance'!$E89,DATA2!$A$2:$A$482,0)),"")</f>
        <v>https://monticellomainstreet.org/</v>
      </c>
      <c r="I89" s="31" t="str">
        <f>IFERROR(INDEX(DATA2!E$2:E$482,MATCH('Search for Assistance'!$E89,DATA2!$A$2:$A$482,0)),"")</f>
        <v>Shelly Crawford-Stock</v>
      </c>
      <c r="J89" s="31" t="str">
        <f>IFERROR(INDEX(DATA2!F$2:F$482,MATCH('Search for Assistance'!$E89,DATA2!$A$2:$A$482,0)),"")</f>
        <v>217-762-9318</v>
      </c>
      <c r="K89" s="31" t="str">
        <f>IFERROR(INDEX(DATA2!G$2:G$482,MATCH('Search for Assistance'!$E89,DATA2!$A$2:$A$482,0)),"")</f>
        <v>info@monticellomainstreet.org</v>
      </c>
      <c r="L89" s="31" t="str">
        <f>IFERROR(INDEX(DATA2!H$2:H$482,MATCH('Search for Assistance'!$E89,DATA2!$A$2:$A$482,0)),"")</f>
        <v>200 E Railroad St.
Monticello, IL 61856</v>
      </c>
      <c r="M89" s="31" t="str">
        <f>IFERROR(INDEX(DATA2!I$2:I$482,MATCH('Search for Assistance'!$E89,DATA2!$A$2:$A$482,0)),"")</f>
        <v>All, Women, Veterans, Rural</v>
      </c>
      <c r="N89" s="31" t="str">
        <f>IFERROR(INDEX(DATA2!J$2:J$482,MATCH('Search for Assistance'!$E89,DATA2!$A$2:$A$482,0)),"")</f>
        <v>English</v>
      </c>
      <c r="O89" s="31" t="str">
        <f>IFERROR(INDEX(DATA2!K$2:K$482,MATCH('Search for Assistance'!$E89,DATA2!$A$2:$A$482,0)),"")</f>
        <v>Piatt</v>
      </c>
      <c r="P89" s="31" t="str">
        <f>IFERROR(INDEX(DATA2!L$2:L$482,MATCH('Search for Assistance'!$E89,DATA2!$A$2:$A$482,0)),"")</f>
        <v>Monticello, Bement</v>
      </c>
      <c r="Q89" s="3"/>
    </row>
    <row r="90" spans="1:17" ht="64.150000000000006" customHeight="1" x14ac:dyDescent="0.4">
      <c r="A90" s="33"/>
      <c r="B90" s="33"/>
      <c r="C90" s="33"/>
      <c r="D90" s="33"/>
      <c r="E90" s="4">
        <f>DATA2!U85</f>
        <v>84</v>
      </c>
      <c r="F90" s="29" t="str">
        <f t="shared" si="1"/>
        <v>Morton Economic Development Council</v>
      </c>
      <c r="G90" s="30" t="str">
        <f>IFERROR(INDEX(DATA2!C$2:C$482,MATCH('Search for Assistance'!$E90,DATA2!$A$2:$A$482,0)),"")</f>
        <v>Morton Economic Development Council</v>
      </c>
      <c r="H90" s="30" t="str">
        <f>IFERROR(INDEX(DATA2!D$2:D$482,MATCH('Search for Assistance'!$E90,DATA2!$A$2:$A$482,0)),"")</f>
        <v>https://www.mortonchamber.org/</v>
      </c>
      <c r="I90" s="31" t="str">
        <f>IFERROR(INDEX(DATA2!E$2:E$482,MATCH('Search for Assistance'!$E90,DATA2!$A$2:$A$482,0)),"")</f>
        <v>Leigh Ann Brown</v>
      </c>
      <c r="J90" s="31" t="str">
        <f>IFERROR(INDEX(DATA2!F$2:F$482,MATCH('Search for Assistance'!$E90,DATA2!$A$2:$A$482,0)),"")</f>
        <v>309-263-2491</v>
      </c>
      <c r="K90" s="31" t="str">
        <f>IFERROR(INDEX(DATA2!G$2:G$482,MATCH('Search for Assistance'!$E90,DATA2!$A$2:$A$482,0)),"")</f>
        <v>labrown@mortonillinois.org</v>
      </c>
      <c r="L90" s="31" t="str">
        <f>IFERROR(INDEX(DATA2!H$2:H$482,MATCH('Search for Assistance'!$E90,DATA2!$A$2:$A$482,0)),"")</f>
        <v>415 W Jefferson St, Morton 61550</v>
      </c>
      <c r="M90" s="31" t="str">
        <f>IFERROR(INDEX(DATA2!I$2:I$482,MATCH('Search for Assistance'!$E90,DATA2!$A$2:$A$482,0)),"")</f>
        <v>All</v>
      </c>
      <c r="N90" s="31" t="str">
        <f>IFERROR(INDEX(DATA2!J$2:J$482,MATCH('Search for Assistance'!$E90,DATA2!$A$2:$A$482,0)),"")</f>
        <v>English</v>
      </c>
      <c r="O90" s="31" t="str">
        <f>IFERROR(INDEX(DATA2!K$2:K$482,MATCH('Search for Assistance'!$E90,DATA2!$A$2:$A$482,0)),"")</f>
        <v>Tazewell</v>
      </c>
      <c r="P90" s="31" t="str">
        <f>IFERROR(INDEX(DATA2!L$2:L$482,MATCH('Search for Assistance'!$E90,DATA2!$A$2:$A$482,0)),"")</f>
        <v>Morton</v>
      </c>
      <c r="Q90" s="3"/>
    </row>
    <row r="91" spans="1:17" ht="64.150000000000006" customHeight="1" x14ac:dyDescent="0.4">
      <c r="A91" s="33"/>
      <c r="B91" s="33"/>
      <c r="C91" s="33"/>
      <c r="D91" s="33"/>
      <c r="E91" s="4">
        <f>DATA2!U86</f>
        <v>85</v>
      </c>
      <c r="F91" s="29" t="str">
        <f t="shared" si="1"/>
        <v>National Main Street Center Inc</v>
      </c>
      <c r="G91" s="30" t="str">
        <f>IFERROR(INDEX(DATA2!C$2:C$482,MATCH('Search for Assistance'!$E91,DATA2!$A$2:$A$482,0)),"")</f>
        <v>National Main Street Center Inc</v>
      </c>
      <c r="H91" s="30" t="str">
        <f>IFERROR(INDEX(DATA2!D$2:D$482,MATCH('Search for Assistance'!$E91,DATA2!$A$2:$A$482,0)),"")</f>
        <v>http://www.mainstreet.org/</v>
      </c>
      <c r="I91" s="31" t="str">
        <f>IFERROR(INDEX(DATA2!E$2:E$482,MATCH('Search for Assistance'!$E91,DATA2!$A$2:$A$482,0)),"")</f>
        <v>Katie Eckstein</v>
      </c>
      <c r="J91" s="31" t="str">
        <f>IFERROR(INDEX(DATA2!F$2:F$482,MATCH('Search for Assistance'!$E91,DATA2!$A$2:$A$482,0)),"")</f>
        <v>773-469-0647</v>
      </c>
      <c r="K91" s="31" t="str">
        <f>IFERROR(INDEX(DATA2!G$2:G$482,MATCH('Search for Assistance'!$E91,DATA2!$A$2:$A$482,0)),"")</f>
        <v>keckstein@savingplaces.org</v>
      </c>
      <c r="L91" s="31" t="str">
        <f>IFERROR(INDEX(DATA2!H$2:H$482,MATCH('Search for Assistance'!$E91,DATA2!$A$2:$A$482,0)),"")</f>
        <v>53 W. Jackson Blvd
Suite 350
Chicago, IL 60604</v>
      </c>
      <c r="M91" s="31" t="str">
        <f>IFERROR(INDEX(DATA2!I$2:I$482,MATCH('Search for Assistance'!$E91,DATA2!$A$2:$A$482,0)),"")</f>
        <v>All, LatinX/Hispanic, African-American/Black, Women, Veterans, Persons with Disabilities, Immigrants, Rural</v>
      </c>
      <c r="N91" s="31" t="str">
        <f>IFERROR(INDEX(DATA2!J$2:J$482,MATCH('Search for Assistance'!$E91,DATA2!$A$2:$A$482,0)),"")</f>
        <v>English, Spanish</v>
      </c>
      <c r="O91" s="31" t="str">
        <f>IFERROR(INDEX(DATA2!K$2:K$482,MATCH('Search for Assistance'!$E91,DATA2!$A$2:$A$482,0)),"")</f>
        <v>Adams, DuPage, Jackson, Kane, Kankakee, Lake, Lee, Livingston, McHenry, Madison, Morgan, Piatt, Rock Island</v>
      </c>
      <c r="P91" s="31" t="str">
        <f>IFERROR(INDEX(DATA2!L$2:L$482,MATCH('Search for Assistance'!$E91,DATA2!$A$2:$A$482,0)),"")</f>
        <v>Any Area in Adams County, Any Area in DuPage County, Any Area in Jackson County, Any Area in Kane County, Any Area in Kankakee County, Any Area in Lake County, Any Area in Lee County, Any Area in Livingston County, Any Area in McHenry County, Any Area in Madison County, Any Area in Morgan County, Any Area in Piatt County, Any Area in Rock Island County</v>
      </c>
      <c r="Q91" s="3"/>
    </row>
    <row r="92" spans="1:17" ht="64.150000000000006" customHeight="1" x14ac:dyDescent="0.4">
      <c r="A92" s="33"/>
      <c r="B92" s="33"/>
      <c r="C92" s="33"/>
      <c r="D92" s="33"/>
      <c r="E92" s="4">
        <f>DATA2!U87</f>
        <v>86</v>
      </c>
      <c r="F92" s="29" t="str">
        <f t="shared" si="1"/>
        <v>Native American Chamber of Commerce of Illinois</v>
      </c>
      <c r="G92" s="30" t="str">
        <f>IFERROR(INDEX(DATA2!C$2:C$482,MATCH('Search for Assistance'!$E92,DATA2!$A$2:$A$482,0)),"")</f>
        <v>Native American Chamber of Commerce of Illinois</v>
      </c>
      <c r="H92" s="30" t="str">
        <f>IFERROR(INDEX(DATA2!D$2:D$482,MATCH('Search for Assistance'!$E92,DATA2!$A$2:$A$482,0)),"")</f>
        <v>https://www.nacc-il.org</v>
      </c>
      <c r="I92" s="31" t="str">
        <f>IFERROR(INDEX(DATA2!E$2:E$482,MATCH('Search for Assistance'!$E92,DATA2!$A$2:$A$482,0)),"")</f>
        <v>Andrew Johnson</v>
      </c>
      <c r="J92" s="31" t="str">
        <f>IFERROR(INDEX(DATA2!F$2:F$482,MATCH('Search for Assistance'!$E92,DATA2!$A$2:$A$482,0)),"")</f>
        <v>630-926-1700</v>
      </c>
      <c r="K92" s="31" t="str">
        <f>IFERROR(INDEX(DATA2!G$2:G$482,MATCH('Search for Assistance'!$E92,DATA2!$A$2:$A$482,0)),"")</f>
        <v>andrew@nacc-il.org</v>
      </c>
      <c r="L92" s="31" t="str">
        <f>IFERROR(INDEX(DATA2!H$2:H$482,MATCH('Search for Assistance'!$E92,DATA2!$A$2:$A$482,0)),"")</f>
        <v>100 N Riverside Plaza #1670
Chicago, IL 60606</v>
      </c>
      <c r="M92" s="31" t="str">
        <f>IFERROR(INDEX(DATA2!I$2:I$482,MATCH('Search for Assistance'!$E92,DATA2!$A$2:$A$482,0)),"")</f>
        <v>All, American Indian (Native American) or Alaska Native</v>
      </c>
      <c r="N92" s="31" t="str">
        <f>IFERROR(INDEX(DATA2!J$2:J$482,MATCH('Search for Assistance'!$E92,DATA2!$A$2:$A$482,0)),"")</f>
        <v>English</v>
      </c>
      <c r="O92" s="31" t="str">
        <f>IFERROR(INDEX(DATA2!K$2:K$482,MATCH('Search for Assistance'!$E92,DATA2!$A$2:$A$482,0)),"")</f>
        <v>Adams, Alexander, Bond, Boone, Brown, Bureau, Calhoun, Carroll, Cass, Champaign, Christian, Clark, Clay, Clinton, Coles, Cook, Crawford, Cumberland, DeKalb, DeWitt, Douglas, DuPage, Edgar, Edwards, Effingham, Fayette, Ford, Franklin, Fulton, Gallatin, Greene, Grundy, Hamilton, Hancock, Hardin, Henderson, Henry, Iroquois, Jackson, Jasper, Jefferson, Jersey, Jo Daviess, Johnson, Kane, Kankakee, Kendall, Knox, Lake, LaSalle, Lawrence, Lee, Livingston, Logan, Macon, Macoupin, Madison, Marion, Marshall, Mason, Massac, McDonough, McHenry, McLean, Menard, Mercer, Monroe, Montgomery, Morgan, Moultrie, Ogle, Peoria, Perry, Piatt, Pike, Pope, Pulaski, Putnam, Randolph, Richland, Rock Island, Saline, Sangamon, Schuyler, Scott, Shelby, St. Clair, Stark, Stephenson, Tazewell, Union, Vermilion, Wabash, Warren, Washington, Wayne, White, Whiteside, Will, Williamson, Winnebago, Woodford</v>
      </c>
      <c r="P92" s="31" t="str">
        <f>IFERROR(INDEX(DATA2!L$2:L$482,MATCH('Search for Assistance'!$E92,DATA2!$A$2:$A$482,0)),"")</f>
        <v>Any Area in Adams County, Any Area in Cook County, Any Area in Alexander County, Any Area in DuPage County, Any Area in Fulton County, Any Area in Johnson County, Any Area in Kane County, Any Area in Kankakee County, Any Area in Kendall County, Any Area in Knox County, Any Area in Lake County, Any Area in Lee County, Any Area in Livingston County, Any Area in Logan County, Any Area in McDonough County, Any Area in McHenry County, Any Area in McLean County, Any Area in Macon County, Any Area in Madison County, Any Area in Massac County, Any Area in Morgan County, Any Area in Peoria County, Any Area in Piatt County, Any Area in Pike County, Any Area in Rock Island County, Any Area in Saline County, Any Area in Sangamon County, Any Area in Tazewell County, Any Area in Union County, Any Area in White County, Any Area in Whiteside County, Any Area in Will County</v>
      </c>
      <c r="Q92" s="3"/>
    </row>
    <row r="93" spans="1:17" ht="64.150000000000006" customHeight="1" x14ac:dyDescent="0.4">
      <c r="A93" s="33"/>
      <c r="B93" s="33"/>
      <c r="C93" s="33"/>
      <c r="D93" s="33"/>
      <c r="E93" s="4">
        <f>DATA2!U88</f>
        <v>87</v>
      </c>
      <c r="F93" s="29" t="str">
        <f t="shared" si="1"/>
        <v>New American Welcome Center (NAWC) at the University YMCA</v>
      </c>
      <c r="G93" s="30" t="str">
        <f>IFERROR(INDEX(DATA2!C$2:C$482,MATCH('Search for Assistance'!$E93,DATA2!$A$2:$A$482,0)),"")</f>
        <v>New American Welcome Center (NAWC) at the University YMCA</v>
      </c>
      <c r="H93" s="30" t="str">
        <f>IFERROR(INDEX(DATA2!D$2:D$482,MATCH('Search for Assistance'!$E93,DATA2!$A$2:$A$482,0)),"")</f>
        <v>https://universityymca.org/welcome/</v>
      </c>
      <c r="I93" s="31" t="str">
        <f>IFERROR(INDEX(DATA2!E$2:E$482,MATCH('Search for Assistance'!$E93,DATA2!$A$2:$A$482,0)),"")</f>
        <v>Gloria Yen</v>
      </c>
      <c r="J93" s="31" t="str">
        <f>IFERROR(INDEX(DATA2!F$2:F$482,MATCH('Search for Assistance'!$E93,DATA2!$A$2:$A$482,0)),"")</f>
        <v>217-417-5897</v>
      </c>
      <c r="K93" s="31" t="str">
        <f>IFERROR(INDEX(DATA2!G$2:G$482,MATCH('Search for Assistance'!$E93,DATA2!$A$2:$A$482,0)),"")</f>
        <v>gloria@universityymca.org</v>
      </c>
      <c r="L93" s="31" t="str">
        <f>IFERROR(INDEX(DATA2!H$2:H$482,MATCH('Search for Assistance'!$E93,DATA2!$A$2:$A$482,0)),"")</f>
        <v>1001 S. Wright Street
Champaign, IL 61820</v>
      </c>
      <c r="M93" s="31" t="str">
        <f>IFERROR(INDEX(DATA2!I$2:I$482,MATCH('Search for Assistance'!$E93,DATA2!$A$2:$A$482,0)),"")</f>
        <v>All, LatinX/Hispanic, Immigrant</v>
      </c>
      <c r="N93" s="31" t="str">
        <f>IFERROR(INDEX(DATA2!J$2:J$482,MATCH('Search for Assistance'!$E93,DATA2!$A$2:$A$482,0)),"")</f>
        <v>English, Spanish, French, Mandarin, Chinese Dialects, Arabic, Q’anjob’al</v>
      </c>
      <c r="O93" s="31" t="str">
        <f>IFERROR(INDEX(DATA2!K$2:K$482,MATCH('Search for Assistance'!$E93,DATA2!$A$2:$A$482,0)),"")</f>
        <v>Champaign</v>
      </c>
      <c r="P93" s="31" t="str">
        <f>IFERROR(INDEX(DATA2!L$2:L$482,MATCH('Search for Assistance'!$E93,DATA2!$A$2:$A$482,0)),"")</f>
        <v>Any Area in Champaign County</v>
      </c>
      <c r="Q93" s="3"/>
    </row>
    <row r="94" spans="1:17" ht="64.150000000000006" customHeight="1" x14ac:dyDescent="0.4">
      <c r="A94" s="33"/>
      <c r="B94" s="33"/>
      <c r="C94" s="33"/>
      <c r="D94" s="33"/>
      <c r="E94" s="4">
        <f>DATA2!U89</f>
        <v>88</v>
      </c>
      <c r="F94" s="29" t="str">
        <f t="shared" si="1"/>
        <v>New Covenant CDC</v>
      </c>
      <c r="G94" s="30" t="str">
        <f>IFERROR(INDEX(DATA2!C$2:C$482,MATCH('Search for Assistance'!$E94,DATA2!$A$2:$A$482,0)),"")</f>
        <v>New Covenant CDC</v>
      </c>
      <c r="H94" s="30" t="str">
        <f>IFERROR(INDEX(DATA2!D$2:D$482,MATCH('Search for Assistance'!$E94,DATA2!$A$2:$A$482,0)),"")</f>
        <v>https://www.new-covenantcdc.org</v>
      </c>
      <c r="I94" s="31" t="str">
        <f>IFERROR(INDEX(DATA2!E$2:E$482,MATCH('Search for Assistance'!$E94,DATA2!$A$2:$A$482,0)),"")</f>
        <v>Rodney Brown</v>
      </c>
      <c r="J94" s="31" t="str">
        <f>IFERROR(INDEX(DATA2!F$2:F$482,MATCH('Search for Assistance'!$E94,DATA2!$A$2:$A$482,0)),"")</f>
        <v>773-826-1356</v>
      </c>
      <c r="K94" s="31" t="str">
        <f>IFERROR(INDEX(DATA2!G$2:G$482,MATCH('Search for Assistance'!$E94,DATA2!$A$2:$A$482,0)),"")</f>
        <v>rodney@new-covenantcdc.org</v>
      </c>
      <c r="L94" s="31" t="str">
        <f>IFERROR(INDEX(DATA2!H$2:H$482,MATCH('Search for Assistance'!$E94,DATA2!$A$2:$A$482,0)),"")</f>
        <v>2653 W Ogden Ave
Chicago, IL 60608</v>
      </c>
      <c r="M94" s="31" t="str">
        <f>IFERROR(INDEX(DATA2!I$2:I$482,MATCH('Search for Assistance'!$E94,DATA2!$A$2:$A$482,0)),"")</f>
        <v>All, African-American/Black, Women</v>
      </c>
      <c r="N94" s="31" t="str">
        <f>IFERROR(INDEX(DATA2!J$2:J$482,MATCH('Search for Assistance'!$E94,DATA2!$A$2:$A$482,0)),"")</f>
        <v>English</v>
      </c>
      <c r="O94" s="31" t="str">
        <f>IFERROR(INDEX(DATA2!K$2:K$482,MATCH('Search for Assistance'!$E94,DATA2!$A$2:$A$482,0)),"")</f>
        <v>Cook</v>
      </c>
      <c r="P94" s="31" t="str">
        <f>IFERROR(INDEX(DATA2!L$2:L$482,MATCH('Search for Assistance'!$E94,DATA2!$A$2:$A$482,0)),"")</f>
        <v>Chicago-- North Lawndale</v>
      </c>
      <c r="Q94" s="3"/>
    </row>
    <row r="95" spans="1:17" ht="64.150000000000006" customHeight="1" x14ac:dyDescent="0.4">
      <c r="A95" s="33"/>
      <c r="B95" s="33"/>
      <c r="C95" s="33"/>
      <c r="D95" s="33"/>
      <c r="E95" s="4">
        <f>DATA2!U90</f>
        <v>89</v>
      </c>
      <c r="F95" s="29" t="str">
        <f t="shared" si="1"/>
        <v>Northern Illinois Center for Nonprofit Excellence</v>
      </c>
      <c r="G95" s="30" t="str">
        <f>IFERROR(INDEX(DATA2!C$2:C$482,MATCH('Search for Assistance'!$E95,DATA2!$A$2:$A$482,0)),"")</f>
        <v>Northern Illinois Center for Nonprofit Excellence</v>
      </c>
      <c r="H95" s="30" t="str">
        <f>IFERROR(INDEX(DATA2!D$2:D$482,MATCH('Search for Assistance'!$E95,DATA2!$A$2:$A$482,0)),"")</f>
        <v>https://www.niu.edu/nicne/index.shtml</v>
      </c>
      <c r="I95" s="31" t="str">
        <f>IFERROR(INDEX(DATA2!E$2:E$482,MATCH('Search for Assistance'!$E95,DATA2!$A$2:$A$482,0)),"")</f>
        <v>Pamela Clark Reidenbach</v>
      </c>
      <c r="J95" s="31" t="str">
        <f>IFERROR(INDEX(DATA2!F$2:F$482,MATCH('Search for Assistance'!$E95,DATA2!$A$2:$A$482,0)),"")</f>
        <v>815-753-8733</v>
      </c>
      <c r="K95" s="31" t="str">
        <f>IFERROR(INDEX(DATA2!G$2:G$482,MATCH('Search for Assistance'!$E95,DATA2!$A$2:$A$482,0)),"")</f>
        <v>pclark1@niu.edu</v>
      </c>
      <c r="L95" s="31" t="str">
        <f>IFERROR(INDEX(DATA2!H$2:H$482,MATCH('Search for Assistance'!$E95,DATA2!$A$2:$A$482,0)),"")</f>
        <v>8500 E State St.
Rockford, IL 61108</v>
      </c>
      <c r="M95" s="31" t="str">
        <f>IFERROR(INDEX(DATA2!I$2:I$482,MATCH('Search for Assistance'!$E95,DATA2!$A$2:$A$482,0)),"")</f>
        <v>All, African-American/Black, Women, Veterans, Persons with Disabilities, Immigrants, Rural</v>
      </c>
      <c r="N95" s="31" t="str">
        <f>IFERROR(INDEX(DATA2!J$2:J$482,MATCH('Search for Assistance'!$E95,DATA2!$A$2:$A$482,0)),"")</f>
        <v>English</v>
      </c>
      <c r="O95" s="31" t="str">
        <f>IFERROR(INDEX(DATA2!K$2:K$482,MATCH('Search for Assistance'!$E95,DATA2!$A$2:$A$482,0)),"")</f>
        <v>Boone, Ogle, Stephenson, Winnebago</v>
      </c>
      <c r="P95" s="31" t="str">
        <f>IFERROR(INDEX(DATA2!L$2:L$482,MATCH('Search for Assistance'!$E95,DATA2!$A$2:$A$482,0)),"")</f>
        <v>Any Area in Boone County, Any Area in Ogle County, Any Area in Stephenson County, Any Area in Winnebago County</v>
      </c>
      <c r="Q95" s="3"/>
    </row>
    <row r="96" spans="1:17" ht="64.150000000000006" customHeight="1" x14ac:dyDescent="0.4">
      <c r="A96" s="33"/>
      <c r="B96" s="33"/>
      <c r="C96" s="33"/>
      <c r="D96" s="33"/>
      <c r="E96" s="4">
        <f>DATA2!U91</f>
        <v>90</v>
      </c>
      <c r="F96" s="29" t="str">
        <f t="shared" si="1"/>
        <v>Northwest Side CDC</v>
      </c>
      <c r="G96" s="30" t="str">
        <f>IFERROR(INDEX(DATA2!C$2:C$482,MATCH('Search for Assistance'!$E96,DATA2!$A$2:$A$482,0)),"")</f>
        <v>Northwest Side CDC</v>
      </c>
      <c r="H96" s="30" t="str">
        <f>IFERROR(INDEX(DATA2!D$2:D$482,MATCH('Search for Assistance'!$E96,DATA2!$A$2:$A$482,0)),"")</f>
        <v>https://www.northwestsidecdc.org</v>
      </c>
      <c r="I96" s="31" t="str">
        <f>IFERROR(INDEX(DATA2!E$2:E$482,MATCH('Search for Assistance'!$E96,DATA2!$A$2:$A$482,0)),"")</f>
        <v>Jason Estremera</v>
      </c>
      <c r="J96" s="31" t="str">
        <f>IFERROR(INDEX(DATA2!F$2:F$482,MATCH('Search for Assistance'!$E96,DATA2!$A$2:$A$482,0)),"")</f>
        <v>773-283-3888</v>
      </c>
      <c r="K96" s="31" t="str">
        <f>IFERROR(INDEX(DATA2!G$2:G$482,MATCH('Search for Assistance'!$E96,DATA2!$A$2:$A$482,0)),"")</f>
        <v>jestremera@northwestsidecdc.org</v>
      </c>
      <c r="L96" s="31" t="str">
        <f>IFERROR(INDEX(DATA2!H$2:H$482,MATCH('Search for Assistance'!$E96,DATA2!$A$2:$A$482,0)),"")</f>
        <v>5233 W Diversey Ave
Chicago, IL 60639</v>
      </c>
      <c r="M96" s="31" t="str">
        <f>IFERROR(INDEX(DATA2!I$2:I$482,MATCH('Search for Assistance'!$E96,DATA2!$A$2:$A$482,0)),"")</f>
        <v>All, LatinX/Hispanic, Women, Immigrants</v>
      </c>
      <c r="N96" s="31" t="str">
        <f>IFERROR(INDEX(DATA2!J$2:J$482,MATCH('Search for Assistance'!$E96,DATA2!$A$2:$A$482,0)),"")</f>
        <v>English, Spanish</v>
      </c>
      <c r="O96" s="31" t="str">
        <f>IFERROR(INDEX(DATA2!K$2:K$482,MATCH('Search for Assistance'!$E96,DATA2!$A$2:$A$482,0)),"")</f>
        <v>Cook</v>
      </c>
      <c r="P96" s="31" t="str">
        <f>IFERROR(INDEX(DATA2!L$2:L$482,MATCH('Search for Assistance'!$E96,DATA2!$A$2:$A$482,0)),"")</f>
        <v>Chicago-- Northwest Side, Chicago-- Belmont Cragin, Chicago-- Hermosa</v>
      </c>
      <c r="Q96" s="3"/>
    </row>
    <row r="97" spans="1:17" ht="64.150000000000006" customHeight="1" x14ac:dyDescent="0.4">
      <c r="A97" s="33"/>
      <c r="B97" s="33"/>
      <c r="C97" s="33"/>
      <c r="D97" s="33"/>
      <c r="E97" s="4">
        <f>DATA2!U92</f>
        <v>91</v>
      </c>
      <c r="F97" s="29" t="str">
        <f t="shared" si="1"/>
        <v>Paris Economic Development Corporation</v>
      </c>
      <c r="G97" s="30" t="str">
        <f>IFERROR(INDEX(DATA2!C$2:C$482,MATCH('Search for Assistance'!$E97,DATA2!$A$2:$A$482,0)),"")</f>
        <v>Paris Economic Development Corporation</v>
      </c>
      <c r="H97" s="30" t="str">
        <f>IFERROR(INDEX(DATA2!D$2:D$482,MATCH('Search for Assistance'!$E97,DATA2!$A$2:$A$482,0)),"")</f>
        <v>N/A</v>
      </c>
      <c r="I97" s="31" t="str">
        <f>IFERROR(INDEX(DATA2!E$2:E$482,MATCH('Search for Assistance'!$E97,DATA2!$A$2:$A$482,0)),"")</f>
        <v>Robert Colvin</v>
      </c>
      <c r="J97" s="31" t="str">
        <f>IFERROR(INDEX(DATA2!F$2:F$482,MATCH('Search for Assistance'!$E97,DATA2!$A$2:$A$482,0)),"")</f>
        <v>217-465-5306</v>
      </c>
      <c r="K97" s="31" t="str">
        <f>IFERROR(INDEX(DATA2!G$2:G$482,MATCH('Search for Assistance'!$E97,DATA2!$A$2:$A$482,0)),"")</f>
        <v>bcolvin@francis-assoc.com</v>
      </c>
      <c r="L97" s="31" t="str">
        <f>IFERROR(INDEX(DATA2!H$2:H$482,MATCH('Search for Assistance'!$E97,DATA2!$A$2:$A$482,0)),"")</f>
        <v>Post Office Box 215
Paris, IL 61944</v>
      </c>
      <c r="M97" s="31" t="str">
        <f>IFERROR(INDEX(DATA2!I$2:I$482,MATCH('Search for Assistance'!$E97,DATA2!$A$2:$A$482,0)),"")</f>
        <v>All, Rural</v>
      </c>
      <c r="N97" s="31" t="str">
        <f>IFERROR(INDEX(DATA2!J$2:J$482,MATCH('Search for Assistance'!$E97,DATA2!$A$2:$A$482,0)),"")</f>
        <v>English</v>
      </c>
      <c r="O97" s="31" t="str">
        <f>IFERROR(INDEX(DATA2!K$2:K$482,MATCH('Search for Assistance'!$E97,DATA2!$A$2:$A$482,0)),"")</f>
        <v>Edgar</v>
      </c>
      <c r="P97" s="31" t="str">
        <f>IFERROR(INDEX(DATA2!L$2:L$482,MATCH('Search for Assistance'!$E97,DATA2!$A$2:$A$482,0)),"")</f>
        <v>Any Area in Edgar County</v>
      </c>
      <c r="Q97" s="3"/>
    </row>
    <row r="98" spans="1:17" ht="64.150000000000006" customHeight="1" x14ac:dyDescent="0.4">
      <c r="A98" s="33"/>
      <c r="B98" s="33"/>
      <c r="C98" s="33"/>
      <c r="D98" s="33"/>
      <c r="E98" s="4">
        <f>DATA2!U93</f>
        <v>92</v>
      </c>
      <c r="F98" s="29" t="str">
        <f t="shared" si="1"/>
        <v>Pekin Chamber of Commerce</v>
      </c>
      <c r="G98" s="30" t="str">
        <f>IFERROR(INDEX(DATA2!C$2:C$482,MATCH('Search for Assistance'!$E98,DATA2!$A$2:$A$482,0)),"")</f>
        <v>Pekin Chamber of Commerce</v>
      </c>
      <c r="H98" s="30" t="str">
        <f>IFERROR(INDEX(DATA2!D$2:D$482,MATCH('Search for Assistance'!$E98,DATA2!$A$2:$A$482,0)),"")</f>
        <v>http://pekinchamber.com/</v>
      </c>
      <c r="I98" s="31" t="str">
        <f>IFERROR(INDEX(DATA2!E$2:E$482,MATCH('Search for Assistance'!$E98,DATA2!$A$2:$A$482,0)),"")</f>
        <v>Amy Whiting-McCoy</v>
      </c>
      <c r="J98" s="31" t="str">
        <f>IFERROR(INDEX(DATA2!F$2:F$482,MATCH('Search for Assistance'!$E98,DATA2!$A$2:$A$482,0)),"")</f>
        <v>309-346-2106</v>
      </c>
      <c r="K98" s="31" t="str">
        <f>IFERROR(INDEX(DATA2!G$2:G$482,MATCH('Search for Assistance'!$E98,DATA2!$A$2:$A$482,0)),"")</f>
        <v>amy@pekinchamber.com</v>
      </c>
      <c r="L98" s="31" t="str">
        <f>IFERROR(INDEX(DATA2!H$2:H$482,MATCH('Search for Assistance'!$E98,DATA2!$A$2:$A$482,0)),"")</f>
        <v>402 Court Street
Pekin, IL 61554</v>
      </c>
      <c r="M98" s="31" t="str">
        <f>IFERROR(INDEX(DATA2!I$2:I$482,MATCH('Search for Assistance'!$E98,DATA2!$A$2:$A$482,0)),"")</f>
        <v>All</v>
      </c>
      <c r="N98" s="31" t="str">
        <f>IFERROR(INDEX(DATA2!J$2:J$482,MATCH('Search for Assistance'!$E98,DATA2!$A$2:$A$482,0)),"")</f>
        <v>English</v>
      </c>
      <c r="O98" s="31" t="str">
        <f>IFERROR(INDEX(DATA2!K$2:K$482,MATCH('Search for Assistance'!$E98,DATA2!$A$2:$A$482,0)),"")</f>
        <v>Tazewell</v>
      </c>
      <c r="P98" s="31" t="str">
        <f>IFERROR(INDEX(DATA2!L$2:L$482,MATCH('Search for Assistance'!$E98,DATA2!$A$2:$A$482,0)),"")</f>
        <v>Pekin</v>
      </c>
      <c r="Q98" s="3"/>
    </row>
    <row r="99" spans="1:17" ht="64.150000000000006" customHeight="1" x14ac:dyDescent="0.4">
      <c r="A99" s="33"/>
      <c r="B99" s="33"/>
      <c r="C99" s="33"/>
      <c r="D99" s="33"/>
      <c r="E99" s="4">
        <f>DATA2!U94</f>
        <v>93</v>
      </c>
      <c r="F99" s="29" t="str">
        <f t="shared" si="1"/>
        <v>Peoria Area Chamber of Commerce</v>
      </c>
      <c r="G99" s="30" t="str">
        <f>IFERROR(INDEX(DATA2!C$2:C$482,MATCH('Search for Assistance'!$E99,DATA2!$A$2:$A$482,0)),"")</f>
        <v>Peoria Area Chamber of Commerce</v>
      </c>
      <c r="H99" s="30" t="str">
        <f>IFERROR(INDEX(DATA2!D$2:D$482,MATCH('Search for Assistance'!$E99,DATA2!$A$2:$A$482,0)),"")</f>
        <v>http://peoriachamber.org/</v>
      </c>
      <c r="I99" s="31" t="str">
        <f>IFERROR(INDEX(DATA2!E$2:E$482,MATCH('Search for Assistance'!$E99,DATA2!$A$2:$A$482,0)),"")</f>
        <v>Joshua Gunn</v>
      </c>
      <c r="J99" s="31" t="str">
        <f>IFERROR(INDEX(DATA2!F$2:F$482,MATCH('Search for Assistance'!$E99,DATA2!$A$2:$A$482,0)),"")</f>
        <v>309-495-5920</v>
      </c>
      <c r="K99" s="31" t="str">
        <f>IFERROR(INDEX(DATA2!G$2:G$482,MATCH('Search for Assistance'!$E99,DATA2!$A$2:$A$482,0)),"")</f>
        <v>jgunn@peoriachamber.org</v>
      </c>
      <c r="L99" s="31" t="str">
        <f>IFERROR(INDEX(DATA2!H$2:H$482,MATCH('Search for Assistance'!$E99,DATA2!$A$2:$A$482,0)),"")</f>
        <v>403 NE Jefferson Ave.
Peoria, IL 61603</v>
      </c>
      <c r="M99" s="31" t="str">
        <f>IFERROR(INDEX(DATA2!I$2:I$482,MATCH('Search for Assistance'!$E99,DATA2!$A$2:$A$482,0)),"")</f>
        <v>All</v>
      </c>
      <c r="N99" s="31" t="str">
        <f>IFERROR(INDEX(DATA2!J$2:J$482,MATCH('Search for Assistance'!$E99,DATA2!$A$2:$A$482,0)),"")</f>
        <v>English</v>
      </c>
      <c r="O99" s="31" t="str">
        <f>IFERROR(INDEX(DATA2!K$2:K$482,MATCH('Search for Assistance'!$E99,DATA2!$A$2:$A$482,0)),"")</f>
        <v>Peoria, Woodford</v>
      </c>
      <c r="P99" s="31" t="str">
        <f>IFERROR(INDEX(DATA2!L$2:L$482,MATCH('Search for Assistance'!$E99,DATA2!$A$2:$A$482,0)),"")</f>
        <v>Peoria, West Peoria, Bartonville, Peoria Heights</v>
      </c>
      <c r="Q99" s="3"/>
    </row>
    <row r="100" spans="1:17" ht="64.150000000000006" customHeight="1" x14ac:dyDescent="0.4">
      <c r="A100" s="33"/>
      <c r="B100" s="33"/>
      <c r="C100" s="33"/>
      <c r="D100" s="33"/>
      <c r="E100" s="4">
        <f>DATA2!U95</f>
        <v>94</v>
      </c>
      <c r="F100" s="29" t="str">
        <f t="shared" si="1"/>
        <v>Peoria Black Business Alliance</v>
      </c>
      <c r="G100" s="30" t="str">
        <f>IFERROR(INDEX(DATA2!C$2:C$482,MATCH('Search for Assistance'!$E100,DATA2!$A$2:$A$482,0)),"")</f>
        <v>Peoria Black Business Alliance</v>
      </c>
      <c r="H100" s="30" t="str">
        <f>IFERROR(INDEX(DATA2!D$2:D$482,MATCH('Search for Assistance'!$E100,DATA2!$A$2:$A$482,0)),"")</f>
        <v>http://bbapeoria.org/</v>
      </c>
      <c r="I100" s="31" t="str">
        <f>IFERROR(INDEX(DATA2!E$2:E$482,MATCH('Search for Assistance'!$E100,DATA2!$A$2:$A$482,0)),"")</f>
        <v>Denise Moore</v>
      </c>
      <c r="J100" s="31" t="str">
        <f>IFERROR(INDEX(DATA2!F$2:F$482,MATCH('Search for Assistance'!$E100,DATA2!$A$2:$A$482,0)),"")</f>
        <v>309-966-3989</v>
      </c>
      <c r="K100" s="31" t="str">
        <f>IFERROR(INDEX(DATA2!G$2:G$482,MATCH('Search for Assistance'!$E100,DATA2!$A$2:$A$482,0)),"")</f>
        <v>denisemoore2020@yahoo.com</v>
      </c>
      <c r="L100" s="31" t="str">
        <f>IFERROR(INDEX(DATA2!H$2:H$482,MATCH('Search for Assistance'!$E100,DATA2!$A$2:$A$482,0)),"")</f>
        <v>2139 SW Adams St.
PO Box 172
Peoria, IL 61650</v>
      </c>
      <c r="M100" s="31" t="str">
        <f>IFERROR(INDEX(DATA2!I$2:I$482,MATCH('Search for Assistance'!$E100,DATA2!$A$2:$A$482,0)),"")</f>
        <v>All, African-American/Black</v>
      </c>
      <c r="N100" s="31" t="str">
        <f>IFERROR(INDEX(DATA2!J$2:J$482,MATCH('Search for Assistance'!$E100,DATA2!$A$2:$A$482,0)),"")</f>
        <v>English</v>
      </c>
      <c r="O100" s="31" t="str">
        <f>IFERROR(INDEX(DATA2!K$2:K$482,MATCH('Search for Assistance'!$E100,DATA2!$A$2:$A$482,0)),"")</f>
        <v>Fulton, Logan, Mason, Peoria, Tazewell</v>
      </c>
      <c r="P100" s="31" t="str">
        <f>IFERROR(INDEX(DATA2!L$2:L$482,MATCH('Search for Assistance'!$E100,DATA2!$A$2:$A$482,0)),"")</f>
        <v>Any Area in Fulton County, Any Area in Logan County, Any Area in Mason County, Any Area in Peoria County, Any Area in Tazewell County</v>
      </c>
      <c r="Q100" s="3"/>
    </row>
    <row r="101" spans="1:17" ht="64.150000000000006" customHeight="1" x14ac:dyDescent="0.4">
      <c r="A101" s="33"/>
      <c r="B101" s="33"/>
      <c r="C101" s="33"/>
      <c r="D101" s="33"/>
      <c r="E101" s="4">
        <f>DATA2!U96</f>
        <v>95</v>
      </c>
      <c r="F101" s="29" t="str">
        <f t="shared" si="1"/>
        <v>Puerto Rican Cultural Center</v>
      </c>
      <c r="G101" s="30" t="str">
        <f>IFERROR(INDEX(DATA2!C$2:C$482,MATCH('Search for Assistance'!$E101,DATA2!$A$2:$A$482,0)),"")</f>
        <v>Puerto Rican Cultural Center</v>
      </c>
      <c r="H101" s="30" t="str">
        <f>IFERROR(INDEX(DATA2!D$2:D$482,MATCH('Search for Assistance'!$E101,DATA2!$A$2:$A$482,0)),"")</f>
        <v>https://prcc-chgo.org/</v>
      </c>
      <c r="I101" s="31" t="str">
        <f>IFERROR(INDEX(DATA2!E$2:E$482,MATCH('Search for Assistance'!$E101,DATA2!$A$2:$A$482,0)),"")</f>
        <v>Carlos Bosques</v>
      </c>
      <c r="J101" s="31" t="str">
        <f>IFERROR(INDEX(DATA2!F$2:F$482,MATCH('Search for Assistance'!$E101,DATA2!$A$2:$A$482,0)),"")</f>
        <v>773-394-4935</v>
      </c>
      <c r="K101" s="31" t="str">
        <f>IFERROR(INDEX(DATA2!G$2:G$482,MATCH('Search for Assistance'!$E101,DATA2!$A$2:$A$482,0)),"")</f>
        <v>Carlosb@prcc-chgo.org</v>
      </c>
      <c r="L101" s="31" t="str">
        <f>IFERROR(INDEX(DATA2!H$2:H$482,MATCH('Search for Assistance'!$E101,DATA2!$A$2:$A$482,0)),"")</f>
        <v>2546 W Division St
Chicago, IL 60622</v>
      </c>
      <c r="M101" s="31" t="str">
        <f>IFERROR(INDEX(DATA2!I$2:I$482,MATCH('Search for Assistance'!$E101,DATA2!$A$2:$A$482,0)),"")</f>
        <v>All, LatinX/Hispanic, Women, Veterans, Rural</v>
      </c>
      <c r="N101" s="31" t="str">
        <f>IFERROR(INDEX(DATA2!J$2:J$482,MATCH('Search for Assistance'!$E101,DATA2!$A$2:$A$482,0)),"")</f>
        <v>English, Spanish</v>
      </c>
      <c r="O101" s="31" t="str">
        <f>IFERROR(INDEX(DATA2!K$2:K$482,MATCH('Search for Assistance'!$E101,DATA2!$A$2:$A$482,0)),"")</f>
        <v>Cook</v>
      </c>
      <c r="P101" s="31" t="str">
        <f>IFERROR(INDEX(DATA2!L$2:L$482,MATCH('Search for Assistance'!$E101,DATA2!$A$2:$A$482,0)),"")</f>
        <v>Chicago, Chicago-- Humboldt Park, Chicago-- Hermosa, Chicago-- Logan Square, Chicago-- West Town, Chicago-- Near West Side, Chicago-- East Garfield Park, Chicago-- West Garfield Park, Chicago-- Austin, Chicago-- Belmont Cragin</v>
      </c>
      <c r="Q101" s="3"/>
    </row>
    <row r="102" spans="1:17" ht="64.150000000000006" customHeight="1" x14ac:dyDescent="0.4">
      <c r="A102" s="33"/>
      <c r="B102" s="33"/>
      <c r="C102" s="33"/>
      <c r="D102" s="33"/>
      <c r="E102" s="4">
        <f>DATA2!U97</f>
        <v>96</v>
      </c>
      <c r="F102" s="29" t="str">
        <f t="shared" si="1"/>
        <v>Quad County Urban League</v>
      </c>
      <c r="G102" s="30" t="str">
        <f>IFERROR(INDEX(DATA2!C$2:C$482,MATCH('Search for Assistance'!$E102,DATA2!$A$2:$A$482,0)),"")</f>
        <v>Quad County Urban League</v>
      </c>
      <c r="H102" s="30" t="str">
        <f>IFERROR(INDEX(DATA2!D$2:D$482,MATCH('Search for Assistance'!$E102,DATA2!$A$2:$A$482,0)),"")</f>
        <v>https://www.qcul.org</v>
      </c>
      <c r="I102" s="31" t="str">
        <f>IFERROR(INDEX(DATA2!E$2:E$482,MATCH('Search for Assistance'!$E102,DATA2!$A$2:$A$482,0)),"")</f>
        <v>Theodia Gillespie</v>
      </c>
      <c r="J102" s="31" t="str">
        <f>IFERROR(INDEX(DATA2!F$2:F$482,MATCH('Search for Assistance'!$E102,DATA2!$A$2:$A$482,0)),"")</f>
        <v>630-851-2203</v>
      </c>
      <c r="K102" s="31" t="str">
        <f>IFERROR(INDEX(DATA2!G$2:G$482,MATCH('Search for Assistance'!$E102,DATA2!$A$2:$A$482,0)),"")</f>
        <v>theodia@aol.com</v>
      </c>
      <c r="L102" s="31" t="str">
        <f>IFERROR(INDEX(DATA2!H$2:H$482,MATCH('Search for Assistance'!$E102,DATA2!$A$2:$A$482,0)),"")</f>
        <v>1685 N. Farnsworth Avenue
Aurora, IL 60505</v>
      </c>
      <c r="M102" s="31" t="str">
        <f>IFERROR(INDEX(DATA2!I$2:I$482,MATCH('Search for Assistance'!$E102,DATA2!$A$2:$A$482,0)),"")</f>
        <v>All, African-American/Black, Women, Veterans, Immigrants</v>
      </c>
      <c r="N102" s="31" t="str">
        <f>IFERROR(INDEX(DATA2!J$2:J$482,MATCH('Search for Assistance'!$E102,DATA2!$A$2:$A$482,0)),"")</f>
        <v>English, Spanish</v>
      </c>
      <c r="O102" s="31" t="str">
        <f>IFERROR(INDEX(DATA2!K$2:K$482,MATCH('Search for Assistance'!$E102,DATA2!$A$2:$A$482,0)),"")</f>
        <v>DuPage, Kane</v>
      </c>
      <c r="P102" s="31" t="str">
        <f>IFERROR(INDEX(DATA2!L$2:L$482,MATCH('Search for Assistance'!$E102,DATA2!$A$2:$A$482,0)),"")</f>
        <v>Aurora</v>
      </c>
      <c r="Q102" s="3"/>
    </row>
    <row r="103" spans="1:17" ht="64.150000000000006" customHeight="1" x14ac:dyDescent="0.4">
      <c r="A103" s="33"/>
      <c r="B103" s="33"/>
      <c r="C103" s="33"/>
      <c r="D103" s="33"/>
      <c r="E103" s="4">
        <f>DATA2!U98</f>
        <v>97</v>
      </c>
      <c r="F103" s="29" t="str">
        <f t="shared" si="1"/>
        <v>River Oaks Community Education &amp; Development Corp</v>
      </c>
      <c r="G103" s="30" t="str">
        <f>IFERROR(INDEX(DATA2!C$2:C$482,MATCH('Search for Assistance'!$E103,DATA2!$A$2:$A$482,0)),"")</f>
        <v>River Oaks Community Education &amp; Development Corp</v>
      </c>
      <c r="H103" s="30" t="str">
        <f>IFERROR(INDEX(DATA2!D$2:D$482,MATCH('Search for Assistance'!$E103,DATA2!$A$2:$A$482,0)),"")</f>
        <v>https://www.ROCED.org</v>
      </c>
      <c r="I103" s="31" t="str">
        <f>IFERROR(INDEX(DATA2!E$2:E$482,MATCH('Search for Assistance'!$E103,DATA2!$A$2:$A$482,0)),"")</f>
        <v>Rodney Harrington</v>
      </c>
      <c r="J103" s="31" t="str">
        <f>IFERROR(INDEX(DATA2!F$2:F$482,MATCH('Search for Assistance'!$E103,DATA2!$A$2:$A$482,0)),"")</f>
        <v>312-719-0178</v>
      </c>
      <c r="K103" s="31" t="str">
        <f>IFERROR(INDEX(DATA2!G$2:G$482,MATCH('Search for Assistance'!$E103,DATA2!$A$2:$A$482,0)),"")</f>
        <v>Info@roced.org</v>
      </c>
      <c r="L103" s="31" t="str">
        <f>IFERROR(INDEX(DATA2!H$2:H$482,MATCH('Search for Assistance'!$E103,DATA2!$A$2:$A$482,0)),"")</f>
        <v>15910 Cottage Grove
South Holland, IL 60473</v>
      </c>
      <c r="M103" s="31" t="str">
        <f>IFERROR(INDEX(DATA2!I$2:I$482,MATCH('Search for Assistance'!$E103,DATA2!$A$2:$A$482,0)),"")</f>
        <v>All, African-American/Black, Women</v>
      </c>
      <c r="N103" s="31" t="str">
        <f>IFERROR(INDEX(DATA2!J$2:J$482,MATCH('Search for Assistance'!$E103,DATA2!$A$2:$A$482,0)),"")</f>
        <v>English</v>
      </c>
      <c r="O103" s="31" t="str">
        <f>IFERROR(INDEX(DATA2!K$2:K$482,MATCH('Search for Assistance'!$E103,DATA2!$A$2:$A$482,0)),"")</f>
        <v>Cook</v>
      </c>
      <c r="P103" s="31" t="str">
        <f>IFERROR(INDEX(DATA2!L$2:L$482,MATCH('Search for Assistance'!$E103,DATA2!$A$2:$A$482,0)),"")</f>
        <v>South Holland, Calumet City, Dolton, Burnham</v>
      </c>
      <c r="Q103" s="3"/>
    </row>
    <row r="104" spans="1:17" ht="64.150000000000006" customHeight="1" x14ac:dyDescent="0.4">
      <c r="A104" s="33"/>
      <c r="B104" s="33"/>
      <c r="C104" s="33"/>
      <c r="D104" s="33"/>
      <c r="E104" s="4">
        <f>DATA2!U99</f>
        <v>98</v>
      </c>
      <c r="F104" s="29" t="str">
        <f t="shared" si="1"/>
        <v>Rogers Park Business Alliance</v>
      </c>
      <c r="G104" s="30" t="str">
        <f>IFERROR(INDEX(DATA2!C$2:C$482,MATCH('Search for Assistance'!$E104,DATA2!$A$2:$A$482,0)),"")</f>
        <v>Rogers Park Business Alliance</v>
      </c>
      <c r="H104" s="30" t="str">
        <f>IFERROR(INDEX(DATA2!D$2:D$482,MATCH('Search for Assistance'!$E104,DATA2!$A$2:$A$482,0)),"")</f>
        <v>https://www.rpba.org</v>
      </c>
      <c r="I104" s="31" t="str">
        <f>IFERROR(INDEX(DATA2!E$2:E$482,MATCH('Search for Assistance'!$E104,DATA2!$A$2:$A$482,0)),"")</f>
        <v>Sheree Moratto</v>
      </c>
      <c r="J104" s="31" t="str">
        <f>IFERROR(INDEX(DATA2!F$2:F$482,MATCH('Search for Assistance'!$E104,DATA2!$A$2:$A$482,0)),"")</f>
        <v>773-508-5885</v>
      </c>
      <c r="K104" s="31" t="str">
        <f>IFERROR(INDEX(DATA2!G$2:G$482,MATCH('Search for Assistance'!$E104,DATA2!$A$2:$A$482,0)),"")</f>
        <v>smoratto@rpba.org</v>
      </c>
      <c r="L104" s="31" t="str">
        <f>IFERROR(INDEX(DATA2!H$2:H$482,MATCH('Search for Assistance'!$E104,DATA2!$A$2:$A$482,0)),"")</f>
        <v>1415 W Morse Ave
Chicago, IL 60626</v>
      </c>
      <c r="M104" s="31" t="str">
        <f>IFERROR(INDEX(DATA2!I$2:I$482,MATCH('Search for Assistance'!$E104,DATA2!$A$2:$A$482,0)),"")</f>
        <v>All, LatinX/Hispanic, Women, Immigrants</v>
      </c>
      <c r="N104" s="31" t="str">
        <f>IFERROR(INDEX(DATA2!J$2:J$482,MATCH('Search for Assistance'!$E104,DATA2!$A$2:$A$482,0)),"")</f>
        <v>English, Spanish</v>
      </c>
      <c r="O104" s="31" t="str">
        <f>IFERROR(INDEX(DATA2!K$2:K$482,MATCH('Search for Assistance'!$E104,DATA2!$A$2:$A$482,0)),"")</f>
        <v>Cook</v>
      </c>
      <c r="P104" s="31" t="str">
        <f>IFERROR(INDEX(DATA2!L$2:L$482,MATCH('Search for Assistance'!$E104,DATA2!$A$2:$A$482,0)),"")</f>
        <v>Chicago-- Rogers Park</v>
      </c>
      <c r="Q104" s="3"/>
    </row>
    <row r="105" spans="1:17" ht="64.150000000000006" customHeight="1" x14ac:dyDescent="0.4">
      <c r="A105" s="33"/>
      <c r="B105" s="33"/>
      <c r="C105" s="33"/>
      <c r="D105" s="33"/>
      <c r="E105" s="4">
        <f>DATA2!U100</f>
        <v>99</v>
      </c>
      <c r="F105" s="29" t="str">
        <f t="shared" si="1"/>
        <v>Shawnee Community College (SCC)</v>
      </c>
      <c r="G105" s="30" t="str">
        <f>IFERROR(INDEX(DATA2!C$2:C$482,MATCH('Search for Assistance'!$E105,DATA2!$A$2:$A$482,0)),"")</f>
        <v>Shawnee Community College (SCC)</v>
      </c>
      <c r="H105" s="30" t="str">
        <f>IFERROR(INDEX(DATA2!D$2:D$482,MATCH('Search for Assistance'!$E105,DATA2!$A$2:$A$482,0)),"")</f>
        <v>https://www.shawneecc.edu/</v>
      </c>
      <c r="I105" s="31" t="str">
        <f>IFERROR(INDEX(DATA2!E$2:E$482,MATCH('Search for Assistance'!$E105,DATA2!$A$2:$A$482,0)),"")</f>
        <v>Gregory Mason</v>
      </c>
      <c r="J105" s="31" t="str">
        <f>IFERROR(INDEX(DATA2!F$2:F$482,MATCH('Search for Assistance'!$E105,DATA2!$A$2:$A$482,0)),"")</f>
        <v>618-634-3200</v>
      </c>
      <c r="K105" s="31" t="str">
        <f>IFERROR(INDEX(DATA2!G$2:G$482,MATCH('Search for Assistance'!$E105,DATA2!$A$2:$A$482,0)),"")</f>
        <v>gregm@shawneecc.edu</v>
      </c>
      <c r="L105" s="31" t="str">
        <f>IFERROR(INDEX(DATA2!H$2:H$482,MATCH('Search for Assistance'!$E105,DATA2!$A$2:$A$482,0)),"")</f>
        <v>8364 Shawnee College Road
Ullin, IL 62992</v>
      </c>
      <c r="M105" s="31" t="str">
        <f>IFERROR(INDEX(DATA2!I$2:I$482,MATCH('Search for Assistance'!$E105,DATA2!$A$2:$A$482,0)),"")</f>
        <v>All, Women, Veterans, Persons with Disabilities, Immigrants</v>
      </c>
      <c r="N105" s="31" t="str">
        <f>IFERROR(INDEX(DATA2!J$2:J$482,MATCH('Search for Assistance'!$E105,DATA2!$A$2:$A$482,0)),"")</f>
        <v>English</v>
      </c>
      <c r="O105" s="31" t="str">
        <f>IFERROR(INDEX(DATA2!K$2:K$482,MATCH('Search for Assistance'!$E105,DATA2!$A$2:$A$482,0)),"")</f>
        <v>Alexander, Johnson, Massac, Pulaski, Union</v>
      </c>
      <c r="P105" s="31" t="str">
        <f>IFERROR(INDEX(DATA2!L$2:L$482,MATCH('Search for Assistance'!$E105,DATA2!$A$2:$A$482,0)),"")</f>
        <v>Cairo, Vienna, Metropolis, Anna</v>
      </c>
      <c r="Q105" s="3"/>
    </row>
    <row r="106" spans="1:17" ht="64.150000000000006" customHeight="1" x14ac:dyDescent="0.4">
      <c r="A106" s="33"/>
      <c r="B106" s="33"/>
      <c r="C106" s="33"/>
      <c r="D106" s="33"/>
      <c r="E106" s="4">
        <f>DATA2!U101</f>
        <v>100</v>
      </c>
      <c r="F106" s="29" t="str">
        <f t="shared" si="1"/>
        <v>Silvis Main Street</v>
      </c>
      <c r="G106" s="30" t="str">
        <f>IFERROR(INDEX(DATA2!C$2:C$482,MATCH('Search for Assistance'!$E106,DATA2!$A$2:$A$482,0)),"")</f>
        <v>Silvis Main Street</v>
      </c>
      <c r="H106" s="30" t="str">
        <f>IFERROR(INDEX(DATA2!D$2:D$482,MATCH('Search for Assistance'!$E106,DATA2!$A$2:$A$482,0)),"")</f>
        <v>https://silvismainstreet.org/</v>
      </c>
      <c r="I106" s="31" t="str">
        <f>IFERROR(INDEX(DATA2!E$2:E$482,MATCH('Search for Assistance'!$E106,DATA2!$A$2:$A$482,0)),"")</f>
        <v>Amanda Sherwood</v>
      </c>
      <c r="J106" s="31" t="str">
        <f>IFERROR(INDEX(DATA2!F$2:F$482,MATCH('Search for Assistance'!$E106,DATA2!$A$2:$A$482,0)),"")</f>
        <v>309-429-9238</v>
      </c>
      <c r="K106" s="31" t="str">
        <f>IFERROR(INDEX(DATA2!G$2:G$482,MATCH('Search for Assistance'!$E106,DATA2!$A$2:$A$482,0)),"")</f>
        <v>Director@silvismainstreet.org</v>
      </c>
      <c r="L106" s="31" t="str">
        <f>IFERROR(INDEX(DATA2!H$2:H$482,MATCH('Search for Assistance'!$E106,DATA2!$A$2:$A$482,0)),"")</f>
        <v>121 11th Street
Silvis, IL 61282</v>
      </c>
      <c r="M106" s="31" t="str">
        <f>IFERROR(INDEX(DATA2!I$2:I$482,MATCH('Search for Assistance'!$E106,DATA2!$A$2:$A$482,0)),"")</f>
        <v>All, Women, Veterans, Rural</v>
      </c>
      <c r="N106" s="31" t="str">
        <f>IFERROR(INDEX(DATA2!J$2:J$482,MATCH('Search for Assistance'!$E106,DATA2!$A$2:$A$482,0)),"")</f>
        <v>English</v>
      </c>
      <c r="O106" s="31" t="str">
        <f>IFERROR(INDEX(DATA2!K$2:K$482,MATCH('Search for Assistance'!$E106,DATA2!$A$2:$A$482,0)),"")</f>
        <v>Rock Island</v>
      </c>
      <c r="P106" s="31" t="str">
        <f>IFERROR(INDEX(DATA2!L$2:L$482,MATCH('Search for Assistance'!$E106,DATA2!$A$2:$A$482,0)),"")</f>
        <v>Silvis</v>
      </c>
      <c r="Q106" s="3"/>
    </row>
    <row r="107" spans="1:17" ht="64.150000000000006" customHeight="1" x14ac:dyDescent="0.4">
      <c r="A107" s="33"/>
      <c r="B107" s="33"/>
      <c r="C107" s="33"/>
      <c r="D107" s="33"/>
      <c r="E107" s="4">
        <f>DATA2!U102</f>
        <v>101</v>
      </c>
      <c r="F107" s="29" t="str">
        <f t="shared" si="1"/>
        <v>SIU Carbondale, Office of Innovation and Economic Development (OIED)</v>
      </c>
      <c r="G107" s="30" t="str">
        <f>IFERROR(INDEX(DATA2!C$2:C$482,MATCH('Search for Assistance'!$E107,DATA2!$A$2:$A$482,0)),"")</f>
        <v>SIU Carbondale, Office of Innovation and Economic Development (OIED)</v>
      </c>
      <c r="H107" s="30" t="str">
        <f>IFERROR(INDEX(DATA2!D$2:D$482,MATCH('Search for Assistance'!$E107,DATA2!$A$2:$A$482,0)),"")</f>
        <v>https://econdev.siu.edu/</v>
      </c>
      <c r="I107" s="31" t="str">
        <f>IFERROR(INDEX(DATA2!E$2:E$482,MATCH('Search for Assistance'!$E107,DATA2!$A$2:$A$482,0)),"")</f>
        <v>Greg Bouhl</v>
      </c>
      <c r="J107" s="31" t="str">
        <f>IFERROR(INDEX(DATA2!F$2:F$482,MATCH('Search for Assistance'!$E107,DATA2!$A$2:$A$482,0)),"")</f>
        <v>618-536-2424</v>
      </c>
      <c r="K107" s="31" t="str">
        <f>IFERROR(INDEX(DATA2!G$2:G$482,MATCH('Search for Assistance'!$E107,DATA2!$A$2:$A$482,0)),"")</f>
        <v>greg@siu.edu</v>
      </c>
      <c r="L107" s="31" t="str">
        <f>IFERROR(INDEX(DATA2!H$2:H$482,MATCH('Search for Assistance'!$E107,DATA2!$A$2:$A$482,0)),"")</f>
        <v>1740 Innovation Drive
Suite 103
Carbondale, IL 62903</v>
      </c>
      <c r="M107" s="31" t="str">
        <f>IFERROR(INDEX(DATA2!I$2:I$482,MATCH('Search for Assistance'!$E107,DATA2!$A$2:$A$482,0)),"")</f>
        <v>All, LatinX/Hispanic, African-American/Black, Asian, Women, Veterans, Persons with Disabilities, Immigrants</v>
      </c>
      <c r="N107" s="31" t="str">
        <f>IFERROR(INDEX(DATA2!J$2:J$482,MATCH('Search for Assistance'!$E107,DATA2!$A$2:$A$482,0)),"")</f>
        <v>English, Spanish, Chinese Dialects, Hindi</v>
      </c>
      <c r="O107" s="31" t="str">
        <f>IFERROR(INDEX(DATA2!K$2:K$482,MATCH('Search for Assistance'!$E107,DATA2!$A$2:$A$482,0)),"")</f>
        <v>Bond, Calhoun, Clinton, Franklin, Jackson, Jefferson, Jersey, Madison, Monroe, Perry, Randolph, St. Clair, Washington, Williamson</v>
      </c>
      <c r="P107" s="31" t="str">
        <f>IFERROR(INDEX(DATA2!L$2:L$482,MATCH('Search for Assistance'!$E107,DATA2!$A$2:$A$482,0)),"")</f>
        <v>Edwardsville, Any Area in Bond County, Any Area in Calhoun County, Any Area in Clinton County, Any Area in Franklin County, Any Area in Jackson County, Any Area in Jefferson County, Any Area in Jerey County, Any Area in Madison County, Any Area in Monroe County, Any Area in Perry County, Any Area in Randolph County, Any Area in St. Clair County, Any Area in Washington County, Any Area in Williamson County</v>
      </c>
      <c r="Q107" s="3"/>
    </row>
    <row r="108" spans="1:17" ht="64.150000000000006" customHeight="1" x14ac:dyDescent="0.4">
      <c r="A108" s="33"/>
      <c r="B108" s="33"/>
      <c r="C108" s="33"/>
      <c r="D108" s="33"/>
      <c r="E108" s="4">
        <f>DATA2!U103</f>
        <v>102</v>
      </c>
      <c r="F108" s="29" t="str">
        <f t="shared" si="1"/>
        <v>Six Corners Association</v>
      </c>
      <c r="G108" s="30" t="str">
        <f>IFERROR(INDEX(DATA2!C$2:C$482,MATCH('Search for Assistance'!$E108,DATA2!$A$2:$A$482,0)),"")</f>
        <v>Six Corners Association</v>
      </c>
      <c r="H108" s="30" t="str">
        <f>IFERROR(INDEX(DATA2!D$2:D$482,MATCH('Search for Assistance'!$E108,DATA2!$A$2:$A$482,0)),"")</f>
        <v>https://sixcorners.com/</v>
      </c>
      <c r="I108" s="31" t="str">
        <f>IFERROR(INDEX(DATA2!E$2:E$482,MATCH('Search for Assistance'!$E108,DATA2!$A$2:$A$482,0)),"")</f>
        <v>Amie Zander</v>
      </c>
      <c r="J108" s="31" t="str">
        <f>IFERROR(INDEX(DATA2!F$2:F$482,MATCH('Search for Assistance'!$E108,DATA2!$A$2:$A$482,0)),"")</f>
        <v>773-685-9300</v>
      </c>
      <c r="K108" s="31" t="str">
        <f>IFERROR(INDEX(DATA2!G$2:G$482,MATCH('Search for Assistance'!$E108,DATA2!$A$2:$A$482,0)),"")</f>
        <v>hello@sixcorners.com</v>
      </c>
      <c r="L108" s="31" t="str">
        <f>IFERROR(INDEX(DATA2!H$2:H$482,MATCH('Search for Assistance'!$E108,DATA2!$A$2:$A$482,0)),"")</f>
        <v>4041 N. Milwaukee Avenue
Chicago, IL 60641</v>
      </c>
      <c r="M108" s="31" t="str">
        <f>IFERROR(INDEX(DATA2!I$2:I$482,MATCH('Search for Assistance'!$E108,DATA2!$A$2:$A$482,0)),"")</f>
        <v>All, LatinX/Hispanic, Women, Veterans, Persons with Disabilities</v>
      </c>
      <c r="N108" s="31" t="str">
        <f>IFERROR(INDEX(DATA2!J$2:J$482,MATCH('Search for Assistance'!$E108,DATA2!$A$2:$A$482,0)),"")</f>
        <v>English</v>
      </c>
      <c r="O108" s="31" t="str">
        <f>IFERROR(INDEX(DATA2!K$2:K$482,MATCH('Search for Assistance'!$E108,DATA2!$A$2:$A$482,0)),"")</f>
        <v>Cook</v>
      </c>
      <c r="P108" s="31" t="str">
        <f>IFERROR(INDEX(DATA2!L$2:L$482,MATCH('Search for Assistance'!$E108,DATA2!$A$2:$A$482,0)),"")</f>
        <v>Chicago-- Northwest Side</v>
      </c>
      <c r="Q108" s="3"/>
    </row>
    <row r="109" spans="1:17" ht="64.150000000000006" customHeight="1" x14ac:dyDescent="0.4">
      <c r="A109" s="33"/>
      <c r="B109" s="33"/>
      <c r="C109" s="33"/>
      <c r="D109" s="33"/>
      <c r="E109" s="4">
        <f>DATA2!U104</f>
        <v>103</v>
      </c>
      <c r="F109" s="29" t="str">
        <f t="shared" si="1"/>
        <v>Small Deeds Matter</v>
      </c>
      <c r="G109" s="30" t="str">
        <f>IFERROR(INDEX(DATA2!C$2:C$482,MATCH('Search for Assistance'!$E109,DATA2!$A$2:$A$482,0)),"")</f>
        <v>Small Deeds Matter</v>
      </c>
      <c r="H109" s="30" t="str">
        <f>IFERROR(INDEX(DATA2!D$2:D$482,MATCH('Search for Assistance'!$E109,DATA2!$A$2:$A$482,0)),"")</f>
        <v>https://www.facebook.com/smalldeedsmatter/about/</v>
      </c>
      <c r="I109" s="31" t="str">
        <f>IFERROR(INDEX(DATA2!E$2:E$482,MATCH('Search for Assistance'!$E109,DATA2!$A$2:$A$482,0)),"")</f>
        <v>Ayo Abitogum</v>
      </c>
      <c r="J109" s="31" t="str">
        <f>IFERROR(INDEX(DATA2!F$2:F$482,MATCH('Search for Assistance'!$E109,DATA2!$A$2:$A$482,0)),"")</f>
        <v>217-816-7957</v>
      </c>
      <c r="K109" s="31" t="str">
        <f>IFERROR(INDEX(DATA2!G$2:G$482,MATCH('Search for Assistance'!$E109,DATA2!$A$2:$A$482,0)),"")</f>
        <v>smalldeedsmatter@gmail.com</v>
      </c>
      <c r="L109" s="31" t="str">
        <f>IFERROR(INDEX(DATA2!H$2:H$482,MATCH('Search for Assistance'!$E109,DATA2!$A$2:$A$482,0)),"")</f>
        <v>1401 S 5th St
Springfield, IL 62702</v>
      </c>
      <c r="M109" s="31" t="str">
        <f>IFERROR(INDEX(DATA2!I$2:I$482,MATCH('Search for Assistance'!$E109,DATA2!$A$2:$A$482,0)),"")</f>
        <v>All, African-American/Black</v>
      </c>
      <c r="N109" s="31" t="str">
        <f>IFERROR(INDEX(DATA2!J$2:J$482,MATCH('Search for Assistance'!$E109,DATA2!$A$2:$A$482,0)),"")</f>
        <v>English</v>
      </c>
      <c r="O109" s="31" t="str">
        <f>IFERROR(INDEX(DATA2!K$2:K$482,MATCH('Search for Assistance'!$E109,DATA2!$A$2:$A$482,0)),"")</f>
        <v>Cass, Cook, DuPage, Kane, Kankakee, Sangamon, Will</v>
      </c>
      <c r="P109" s="31" t="str">
        <f>IFERROR(INDEX(DATA2!L$2:L$482,MATCH('Search for Assistance'!$E109,DATA2!$A$2:$A$482,0)),"")</f>
        <v>Any Area in Cass County, Any Area in Cook County, Any Area in DuPage County, Any Area in Kane County, Any Area in Kankakee County, Any Area in Sangamon County, Any Area in Will County</v>
      </c>
      <c r="Q109" s="3"/>
    </row>
    <row r="110" spans="1:17" ht="64.150000000000006" customHeight="1" x14ac:dyDescent="0.4">
      <c r="A110" s="33"/>
      <c r="B110" s="33"/>
      <c r="C110" s="33"/>
      <c r="D110" s="33"/>
      <c r="E110" s="4">
        <f>DATA2!U105</f>
        <v>104</v>
      </c>
      <c r="F110" s="29" t="str">
        <f t="shared" si="1"/>
        <v>South Chicago Parents and Friends, Inc.</v>
      </c>
      <c r="G110" s="30" t="str">
        <f>IFERROR(INDEX(DATA2!C$2:C$482,MATCH('Search for Assistance'!$E110,DATA2!$A$2:$A$482,0)),"")</f>
        <v>South Chicago Parents and Friends, Inc.</v>
      </c>
      <c r="H110" s="30" t="str">
        <f>IFERROR(INDEX(DATA2!D$2:D$482,MATCH('Search for Assistance'!$E110,DATA2!$A$2:$A$482,0)),"")</f>
        <v>http://scpf-inc.org/</v>
      </c>
      <c r="I110" s="31" t="str">
        <f>IFERROR(INDEX(DATA2!E$2:E$482,MATCH('Search for Assistance'!$E110,DATA2!$A$2:$A$482,0)),"")</f>
        <v>David Price</v>
      </c>
      <c r="J110" s="31" t="str">
        <f>IFERROR(INDEX(DATA2!F$2:F$482,MATCH('Search for Assistance'!$E110,DATA2!$A$2:$A$482,0)),"")</f>
        <v>773-251-4581</v>
      </c>
      <c r="K110" s="31" t="str">
        <f>IFERROR(INDEX(DATA2!G$2:G$482,MATCH('Search for Assistance'!$E110,DATA2!$A$2:$A$482,0)),"")</f>
        <v>dprice@scpf-inc.org</v>
      </c>
      <c r="L110" s="31" t="str">
        <f>IFERROR(INDEX(DATA2!H$2:H$482,MATCH('Search for Assistance'!$E110,DATA2!$A$2:$A$482,0)),"")</f>
        <v>10241 S. Commercial Ave.
Chicago, IL 60617</v>
      </c>
      <c r="M110" s="31" t="str">
        <f>IFERROR(INDEX(DATA2!I$2:I$482,MATCH('Search for Assistance'!$E110,DATA2!$A$2:$A$482,0)),"")</f>
        <v>All</v>
      </c>
      <c r="N110" s="31" t="str">
        <f>IFERROR(INDEX(DATA2!J$2:J$482,MATCH('Search for Assistance'!$E110,DATA2!$A$2:$A$482,0)),"")</f>
        <v>English, Spanish</v>
      </c>
      <c r="O110" s="31" t="str">
        <f>IFERROR(INDEX(DATA2!K$2:K$482,MATCH('Search for Assistance'!$E110,DATA2!$A$2:$A$482,0)),"")</f>
        <v>Cook</v>
      </c>
      <c r="P110" s="31" t="str">
        <f>IFERROR(INDEX(DATA2!L$2:L$482,MATCH('Search for Assistance'!$E110,DATA2!$A$2:$A$482,0)),"")</f>
        <v xml:space="preserve">Chicago-- South Side, Calumet Heights, South Deering, Eastside, Chicago-- Hegewisch </v>
      </c>
      <c r="Q110" s="3"/>
    </row>
    <row r="111" spans="1:17" ht="64.150000000000006" customHeight="1" x14ac:dyDescent="0.4">
      <c r="A111" s="33"/>
      <c r="B111" s="33"/>
      <c r="C111" s="33"/>
      <c r="D111" s="33"/>
      <c r="E111" s="4">
        <f>DATA2!U106</f>
        <v>105</v>
      </c>
      <c r="F111" s="29" t="str">
        <f t="shared" si="1"/>
        <v>South Holland Business Association</v>
      </c>
      <c r="G111" s="30" t="str">
        <f>IFERROR(INDEX(DATA2!C$2:C$482,MATCH('Search for Assistance'!$E111,DATA2!$A$2:$A$482,0)),"")</f>
        <v>South Holland Business Association</v>
      </c>
      <c r="H111" s="30" t="str">
        <f>IFERROR(INDEX(DATA2!D$2:D$482,MATCH('Search for Assistance'!$E111,DATA2!$A$2:$A$482,0)),"")</f>
        <v>https://www.SHBA.org</v>
      </c>
      <c r="I111" s="31" t="str">
        <f>IFERROR(INDEX(DATA2!E$2:E$482,MATCH('Search for Assistance'!$E111,DATA2!$A$2:$A$482,0)),"")</f>
        <v>Blevian Moore</v>
      </c>
      <c r="J111" s="31" t="str">
        <f>IFERROR(INDEX(DATA2!F$2:F$482,MATCH('Search for Assistance'!$E111,DATA2!$A$2:$A$482,0)),"")</f>
        <v>708-596-0065</v>
      </c>
      <c r="K111" s="31" t="str">
        <f>IFERROR(INDEX(DATA2!G$2:G$482,MATCH('Search for Assistance'!$E111,DATA2!$A$2:$A$482,0)),"")</f>
        <v>Info@shba.org</v>
      </c>
      <c r="L111" s="31" t="str">
        <f>IFERROR(INDEX(DATA2!H$2:H$482,MATCH('Search for Assistance'!$E111,DATA2!$A$2:$A$482,0)),"")</f>
        <v>924 E. 162nd Street
South Holland, IL 60473</v>
      </c>
      <c r="M111" s="31" t="str">
        <f>IFERROR(INDEX(DATA2!I$2:I$482,MATCH('Search for Assistance'!$E111,DATA2!$A$2:$A$482,0)),"")</f>
        <v>All, African-American/Black, Women</v>
      </c>
      <c r="N111" s="31" t="str">
        <f>IFERROR(INDEX(DATA2!J$2:J$482,MATCH('Search for Assistance'!$E111,DATA2!$A$2:$A$482,0)),"")</f>
        <v>English, Spanish</v>
      </c>
      <c r="O111" s="31" t="str">
        <f>IFERROR(INDEX(DATA2!K$2:K$482,MATCH('Search for Assistance'!$E111,DATA2!$A$2:$A$482,0)),"")</f>
        <v>Cook</v>
      </c>
      <c r="P111" s="31" t="str">
        <f>IFERROR(INDEX(DATA2!L$2:L$482,MATCH('Search for Assistance'!$E111,DATA2!$A$2:$A$482,0)),"")</f>
        <v>South Suburbs</v>
      </c>
      <c r="Q111" s="3"/>
    </row>
    <row r="112" spans="1:17" ht="64.150000000000006" customHeight="1" x14ac:dyDescent="0.4">
      <c r="A112" s="33"/>
      <c r="B112" s="33"/>
      <c r="C112" s="33"/>
      <c r="D112" s="33"/>
      <c r="E112" s="4">
        <f>DATA2!U107</f>
        <v>106</v>
      </c>
      <c r="F112" s="29" t="str">
        <f t="shared" si="1"/>
        <v>South Shore Chamber of Commerce</v>
      </c>
      <c r="G112" s="30" t="str">
        <f>IFERROR(INDEX(DATA2!C$2:C$482,MATCH('Search for Assistance'!$E112,DATA2!$A$2:$A$482,0)),"")</f>
        <v>South Shore Chamber of Commerce</v>
      </c>
      <c r="H112" s="30" t="str">
        <f>IFERROR(INDEX(DATA2!D$2:D$482,MATCH('Search for Assistance'!$E112,DATA2!$A$2:$A$482,0)),"")</f>
        <v>https://www.southshorechamberinc.org/</v>
      </c>
      <c r="I112" s="31" t="str">
        <f>IFERROR(INDEX(DATA2!E$2:E$482,MATCH('Search for Assistance'!$E112,DATA2!$A$2:$A$482,0)),"")</f>
        <v>Tonya Trice</v>
      </c>
      <c r="J112" s="31" t="str">
        <f>IFERROR(INDEX(DATA2!F$2:F$482,MATCH('Search for Assistance'!$E112,DATA2!$A$2:$A$482,0)),"")</f>
        <v>773-955-9508</v>
      </c>
      <c r="K112" s="31" t="str">
        <f>IFERROR(INDEX(DATA2!G$2:G$482,MATCH('Search for Assistance'!$E112,DATA2!$A$2:$A$482,0)),"")</f>
        <v>ttrice@southshorechamberinc.org</v>
      </c>
      <c r="L112" s="31" t="str">
        <f>IFERROR(INDEX(DATA2!H$2:H$482,MATCH('Search for Assistance'!$E112,DATA2!$A$2:$A$482,0)),"")</f>
        <v>1750 E. 71st Street
Chicago, IL 60649</v>
      </c>
      <c r="M112" s="31" t="str">
        <f>IFERROR(INDEX(DATA2!I$2:I$482,MATCH('Search for Assistance'!$E112,DATA2!$A$2:$A$482,0)),"")</f>
        <v>All</v>
      </c>
      <c r="N112" s="31" t="str">
        <f>IFERROR(INDEX(DATA2!J$2:J$482,MATCH('Search for Assistance'!$E112,DATA2!$A$2:$A$482,0)),"")</f>
        <v>English</v>
      </c>
      <c r="O112" s="31" t="str">
        <f>IFERROR(INDEX(DATA2!K$2:K$482,MATCH('Search for Assistance'!$E112,DATA2!$A$2:$A$482,0)),"")</f>
        <v>Cook</v>
      </c>
      <c r="P112" s="31" t="str">
        <f>IFERROR(INDEX(DATA2!L$2:L$482,MATCH('Search for Assistance'!$E112,DATA2!$A$2:$A$482,0)),"")</f>
        <v>Chicago-- South Side, Chicago-- South Shore, Chicago-- Woodlawn, Chicago-- Chatham</v>
      </c>
      <c r="Q112" s="3"/>
    </row>
    <row r="113" spans="1:17" ht="64.150000000000006" customHeight="1" x14ac:dyDescent="0.4">
      <c r="A113" s="33"/>
      <c r="B113" s="33"/>
      <c r="C113" s="33"/>
      <c r="D113" s="33"/>
      <c r="E113" s="4">
        <f>DATA2!U108</f>
        <v>107</v>
      </c>
      <c r="F113" s="29" t="str">
        <f t="shared" si="1"/>
        <v>Southeastern Illinois College (SIC) - Illinois Small Business Development Center (SBDC)</v>
      </c>
      <c r="G113" s="30" t="str">
        <f>IFERROR(INDEX(DATA2!C$2:C$482,MATCH('Search for Assistance'!$E113,DATA2!$A$2:$A$482,0)),"")</f>
        <v>Southeastern Illinois College (SIC) - Illinois Small Business Development Center (SBDC)</v>
      </c>
      <c r="H113" s="30" t="str">
        <f>IFERROR(INDEX(DATA2!D$2:D$482,MATCH('Search for Assistance'!$E113,DATA2!$A$2:$A$482,0)),"")</f>
        <v>https://www.sic.edu/audience/business-industry/small-business-development-center</v>
      </c>
      <c r="I113" s="31" t="str">
        <f>IFERROR(INDEX(DATA2!E$2:E$482,MATCH('Search for Assistance'!$E113,DATA2!$A$2:$A$482,0)),"")</f>
        <v>Arla Murphy</v>
      </c>
      <c r="J113" s="31" t="str">
        <f>IFERROR(INDEX(DATA2!F$2:F$482,MATCH('Search for Assistance'!$E113,DATA2!$A$2:$A$482,0)),"")</f>
        <v>618-252-5400 Ext: 2312</v>
      </c>
      <c r="K113" s="31" t="str">
        <f>IFERROR(INDEX(DATA2!G$2:G$482,MATCH('Search for Assistance'!$E113,DATA2!$A$2:$A$482,0)),"")</f>
        <v>arla.murphy@sic.edu</v>
      </c>
      <c r="L113" s="31" t="str">
        <f>IFERROR(INDEX(DATA2!H$2:H$482,MATCH('Search for Assistance'!$E113,DATA2!$A$2:$A$482,0)),"")</f>
        <v>3575 College Road
Suite G126
Harrisburg, IL 62946</v>
      </c>
      <c r="M113" s="31" t="str">
        <f>IFERROR(INDEX(DATA2!I$2:I$482,MATCH('Search for Assistance'!$E113,DATA2!$A$2:$A$482,0)),"")</f>
        <v>All, Women, Veterans, Rural</v>
      </c>
      <c r="N113" s="31" t="str">
        <f>IFERROR(INDEX(DATA2!J$2:J$482,MATCH('Search for Assistance'!$E113,DATA2!$A$2:$A$482,0)),"")</f>
        <v>English</v>
      </c>
      <c r="O113" s="31" t="str">
        <f>IFERROR(INDEX(DATA2!K$2:K$482,MATCH('Search for Assistance'!$E113,DATA2!$A$2:$A$482,0)),"")</f>
        <v>Gallatin, Hamilton, Johnson, Pope, Saline, White, Williamson</v>
      </c>
      <c r="P113" s="31" t="str">
        <f>IFERROR(INDEX(DATA2!L$2:L$482,MATCH('Search for Assistance'!$E113,DATA2!$A$2:$A$482,0)),"")</f>
        <v>Harrisburg, Carmi, Any Area in Gallatin County, Any Area in Hamilton County, Any Area in Johnson County, Any Area in Pope County, Any Area in Saline County, Any Area in White County, Any Area in Williamson County</v>
      </c>
      <c r="Q113" s="3"/>
    </row>
    <row r="114" spans="1:17" ht="64.150000000000006" customHeight="1" x14ac:dyDescent="0.4">
      <c r="A114" s="33"/>
      <c r="B114" s="33"/>
      <c r="C114" s="33"/>
      <c r="D114" s="33"/>
      <c r="E114" s="4">
        <f>DATA2!U109</f>
        <v>108</v>
      </c>
      <c r="F114" s="29" t="str">
        <f t="shared" si="1"/>
        <v>Southern Five Regional Planning and Development Commission (Southern Five)</v>
      </c>
      <c r="G114" s="30" t="str">
        <f>IFERROR(INDEX(DATA2!C$2:C$482,MATCH('Search for Assistance'!$E114,DATA2!$A$2:$A$482,0)),"")</f>
        <v>Southern Five Regional Planning and Development Commission (Southern Five)</v>
      </c>
      <c r="H114" s="30" t="str">
        <f>IFERROR(INDEX(DATA2!D$2:D$482,MATCH('Search for Assistance'!$E114,DATA2!$A$2:$A$482,0)),"")</f>
        <v>https://www.southernfive.org</v>
      </c>
      <c r="I114" s="31" t="str">
        <f>IFERROR(INDEX(DATA2!E$2:E$482,MATCH('Search for Assistance'!$E114,DATA2!$A$2:$A$482,0)),"")</f>
        <v>Tiffany George</v>
      </c>
      <c r="J114" s="31" t="str">
        <f>IFERROR(INDEX(DATA2!F$2:F$482,MATCH('Search for Assistance'!$E114,DATA2!$A$2:$A$482,0)),"")</f>
        <v>618-845-9000</v>
      </c>
      <c r="K114" s="31" t="str">
        <f>IFERROR(INDEX(DATA2!G$2:G$482,MATCH('Search for Assistance'!$E114,DATA2!$A$2:$A$482,0)),"")</f>
        <v>tgeorge@southernfive.org</v>
      </c>
      <c r="L114" s="31" t="str">
        <f>IFERROR(INDEX(DATA2!H$2:H$482,MATCH('Search for Assistance'!$E114,DATA2!$A$2:$A$482,0)),"")</f>
        <v>5 Justice Drive
Ullin, IL 62992</v>
      </c>
      <c r="M114" s="31" t="str">
        <f>IFERROR(INDEX(DATA2!I$2:I$482,MATCH('Search for Assistance'!$E114,DATA2!$A$2:$A$482,0)),"")</f>
        <v>All, Women, Veterans, Persons with Disabilities, Immigrants</v>
      </c>
      <c r="N114" s="31" t="str">
        <f>IFERROR(INDEX(DATA2!J$2:J$482,MATCH('Search for Assistance'!$E114,DATA2!$A$2:$A$482,0)),"")</f>
        <v>English</v>
      </c>
      <c r="O114" s="31" t="str">
        <f>IFERROR(INDEX(DATA2!K$2:K$482,MATCH('Search for Assistance'!$E114,DATA2!$A$2:$A$482,0)),"")</f>
        <v>Alexander, Johnson, Massac, Pulaski, Union</v>
      </c>
      <c r="P114" s="31" t="str">
        <f>IFERROR(INDEX(DATA2!L$2:L$482,MATCH('Search for Assistance'!$E114,DATA2!$A$2:$A$482,0)),"")</f>
        <v>Any Area in Alexander County, Any Area in Johnson County, Any Area in Massac County, Any Area in Pulaski County, Any Area in Union County</v>
      </c>
      <c r="Q114" s="3"/>
    </row>
    <row r="115" spans="1:17" ht="64.150000000000006" customHeight="1" x14ac:dyDescent="0.4">
      <c r="A115" s="33"/>
      <c r="B115" s="33"/>
      <c r="C115" s="33"/>
      <c r="D115" s="33"/>
      <c r="E115" s="4">
        <f>DATA2!U110</f>
        <v>109</v>
      </c>
      <c r="F115" s="29" t="str">
        <f t="shared" si="1"/>
        <v>Southland Development Authority</v>
      </c>
      <c r="G115" s="30" t="str">
        <f>IFERROR(INDEX(DATA2!C$2:C$482,MATCH('Search for Assistance'!$E115,DATA2!$A$2:$A$482,0)),"")</f>
        <v>Southland Development Authority</v>
      </c>
      <c r="H115" s="30" t="str">
        <f>IFERROR(INDEX(DATA2!D$2:D$482,MATCH('Search for Assistance'!$E115,DATA2!$A$2:$A$482,0)),"")</f>
        <v>https://www.southlanddevelopment.org</v>
      </c>
      <c r="I115" s="31" t="str">
        <f>IFERROR(INDEX(DATA2!E$2:E$482,MATCH('Search for Assistance'!$E115,DATA2!$A$2:$A$482,0)),"")</f>
        <v>Marcia Delaney</v>
      </c>
      <c r="J115" s="31" t="str">
        <f>IFERROR(INDEX(DATA2!F$2:F$482,MATCH('Search for Assistance'!$E115,DATA2!$A$2:$A$482,0)),"")</f>
        <v>708-232-6098</v>
      </c>
      <c r="K115" s="31" t="str">
        <f>IFERROR(INDEX(DATA2!G$2:G$482,MATCH('Search for Assistance'!$E115,DATA2!$A$2:$A$482,0)),"")</f>
        <v>marcia.delaney@southlanddevelopment.org</v>
      </c>
      <c r="L115" s="31" t="str">
        <f>IFERROR(INDEX(DATA2!H$2:H$482,MATCH('Search for Assistance'!$E115,DATA2!$A$2:$A$482,0)),"")</f>
        <v>30 W Monroe Street
Suite 510
Chicago, IL 60429</v>
      </c>
      <c r="M115" s="31" t="str">
        <f>IFERROR(INDEX(DATA2!I$2:I$482,MATCH('Search for Assistance'!$E115,DATA2!$A$2:$A$482,0)),"")</f>
        <v>All</v>
      </c>
      <c r="N115" s="31" t="str">
        <f>IFERROR(INDEX(DATA2!J$2:J$482,MATCH('Search for Assistance'!$E115,DATA2!$A$2:$A$482,0)),"")</f>
        <v>English</v>
      </c>
      <c r="O115" s="31" t="str">
        <f>IFERROR(INDEX(DATA2!K$2:K$482,MATCH('Search for Assistance'!$E115,DATA2!$A$2:$A$482,0)),"")</f>
        <v>Cook</v>
      </c>
      <c r="P115" s="31" t="str">
        <f>IFERROR(INDEX(DATA2!L$2:L$482,MATCH('Search for Assistance'!$E115,DATA2!$A$2:$A$482,0)),"")</f>
        <v>South Suburbs</v>
      </c>
      <c r="Q115" s="3"/>
    </row>
    <row r="116" spans="1:17" ht="64.150000000000006" customHeight="1" x14ac:dyDescent="0.4">
      <c r="A116" s="33"/>
      <c r="B116" s="33"/>
      <c r="C116" s="33"/>
      <c r="D116" s="33"/>
      <c r="E116" s="4">
        <f>DATA2!U111</f>
        <v>110</v>
      </c>
      <c r="F116" s="29" t="str">
        <f t="shared" si="1"/>
        <v>Spoon River Partnership for Economic Development</v>
      </c>
      <c r="G116" s="30" t="str">
        <f>IFERROR(INDEX(DATA2!C$2:C$482,MATCH('Search for Assistance'!$E116,DATA2!$A$2:$A$482,0)),"")</f>
        <v>Spoon River Partnership for Economic Development</v>
      </c>
      <c r="H116" s="30" t="str">
        <f>IFERROR(INDEX(DATA2!D$2:D$482,MATCH('Search for Assistance'!$E116,DATA2!$A$2:$A$482,0)),"")</f>
        <v>http://cantonillinois.org/</v>
      </c>
      <c r="I116" s="31" t="str">
        <f>IFERROR(INDEX(DATA2!E$2:E$482,MATCH('Search for Assistance'!$E116,DATA2!$A$2:$A$482,0)),"")</f>
        <v>Cole McDaniel</v>
      </c>
      <c r="J116" s="31" t="str">
        <f>IFERROR(INDEX(DATA2!F$2:F$482,MATCH('Search for Assistance'!$E116,DATA2!$A$2:$A$482,0)),"")</f>
        <v>309-647-0065</v>
      </c>
      <c r="K116" s="31" t="str">
        <f>IFERROR(INDEX(DATA2!G$2:G$482,MATCH('Search for Assistance'!$E116,DATA2!$A$2:$A$482,0)),"")</f>
        <v>cmcdaniel@cantonillinois.org</v>
      </c>
      <c r="L116" s="31" t="str">
        <f>IFERROR(INDEX(DATA2!H$2:H$482,MATCH('Search for Assistance'!$E116,DATA2!$A$2:$A$482,0)),"")</f>
        <v>2 N. Main St.
Canton, IL 61520</v>
      </c>
      <c r="M116" s="31" t="str">
        <f>IFERROR(INDEX(DATA2!I$2:I$482,MATCH('Search for Assistance'!$E116,DATA2!$A$2:$A$482,0)),"")</f>
        <v>All</v>
      </c>
      <c r="N116" s="31" t="str">
        <f>IFERROR(INDEX(DATA2!J$2:J$482,MATCH('Search for Assistance'!$E116,DATA2!$A$2:$A$482,0)),"")</f>
        <v>English</v>
      </c>
      <c r="O116" s="31" t="str">
        <f>IFERROR(INDEX(DATA2!K$2:K$482,MATCH('Search for Assistance'!$E116,DATA2!$A$2:$A$482,0)),"")</f>
        <v>Fulton</v>
      </c>
      <c r="P116" s="31" t="str">
        <f>IFERROR(INDEX(DATA2!L$2:L$482,MATCH('Search for Assistance'!$E116,DATA2!$A$2:$A$482,0)),"")</f>
        <v>Canton</v>
      </c>
      <c r="Q116" s="3"/>
    </row>
    <row r="117" spans="1:17" ht="64.150000000000006" customHeight="1" x14ac:dyDescent="0.4">
      <c r="A117" s="33"/>
      <c r="B117" s="33"/>
      <c r="C117" s="33"/>
      <c r="D117" s="33"/>
      <c r="E117" s="4">
        <f>DATA2!U112</f>
        <v>111</v>
      </c>
      <c r="F117" s="29" t="str">
        <f t="shared" si="1"/>
        <v>Springfield Black Chamber of Commerce</v>
      </c>
      <c r="G117" s="30" t="str">
        <f>IFERROR(INDEX(DATA2!C$2:C$482,MATCH('Search for Assistance'!$E117,DATA2!$A$2:$A$482,0)),"")</f>
        <v>Springfield Black Chamber of Commerce</v>
      </c>
      <c r="H117" s="30" t="str">
        <f>IFERROR(INDEX(DATA2!D$2:D$482,MATCH('Search for Assistance'!$E117,DATA2!$A$2:$A$482,0)),"")</f>
        <v>https://www.springfieldbcc.org</v>
      </c>
      <c r="I117" s="31" t="str">
        <f>IFERROR(INDEX(DATA2!E$2:E$482,MATCH('Search for Assistance'!$E117,DATA2!$A$2:$A$482,0)),"")</f>
        <v>Dominic Watson</v>
      </c>
      <c r="J117" s="31" t="str">
        <f>IFERROR(INDEX(DATA2!F$2:F$482,MATCH('Search for Assistance'!$E117,DATA2!$A$2:$A$482,0)),"")</f>
        <v>217-548-4731</v>
      </c>
      <c r="K117" s="31" t="str">
        <f>IFERROR(INDEX(DATA2!G$2:G$482,MATCH('Search for Assistance'!$E117,DATA2!$A$2:$A$482,0)),"")</f>
        <v>info@springfieldbcc.org</v>
      </c>
      <c r="L117" s="31" t="str">
        <f>IFERROR(INDEX(DATA2!H$2:H$482,MATCH('Search for Assistance'!$E117,DATA2!$A$2:$A$482,0)),"")</f>
        <v>1011 S 2nd St
Springfield, IL 62704</v>
      </c>
      <c r="M117" s="31" t="str">
        <f>IFERROR(INDEX(DATA2!I$2:I$482,MATCH('Search for Assistance'!$E117,DATA2!$A$2:$A$482,0)),"")</f>
        <v>All, African-American/Black, Women, Immigrants, Rural</v>
      </c>
      <c r="N117" s="31" t="str">
        <f>IFERROR(INDEX(DATA2!J$2:J$482,MATCH('Search for Assistance'!$E117,DATA2!$A$2:$A$482,0)),"")</f>
        <v>English</v>
      </c>
      <c r="O117" s="31" t="str">
        <f>IFERROR(INDEX(DATA2!K$2:K$482,MATCH('Search for Assistance'!$E117,DATA2!$A$2:$A$482,0)),"")</f>
        <v>McLean, Macon, Sangamon</v>
      </c>
      <c r="P117" s="31" t="str">
        <f>IFERROR(INDEX(DATA2!L$2:L$482,MATCH('Search for Assistance'!$E117,DATA2!$A$2:$A$482,0)),"")</f>
        <v>Bloomington, Bloomington Normal, Decatur, Springfield</v>
      </c>
      <c r="Q117" s="3"/>
    </row>
    <row r="118" spans="1:17" ht="64.150000000000006" customHeight="1" x14ac:dyDescent="0.4">
      <c r="A118" s="33"/>
      <c r="B118" s="33"/>
      <c r="C118" s="33"/>
      <c r="D118" s="33"/>
      <c r="E118" s="4">
        <f>DATA2!U113</f>
        <v>112</v>
      </c>
      <c r="F118" s="29" t="str">
        <f t="shared" si="1"/>
        <v>Springfield Urban League</v>
      </c>
      <c r="G118" s="30" t="str">
        <f>IFERROR(INDEX(DATA2!C$2:C$482,MATCH('Search for Assistance'!$E118,DATA2!$A$2:$A$482,0)),"")</f>
        <v>Springfield Urban League</v>
      </c>
      <c r="H118" s="30" t="str">
        <f>IFERROR(INDEX(DATA2!D$2:D$482,MATCH('Search for Assistance'!$E118,DATA2!$A$2:$A$482,0)),"")</f>
        <v>https://www.springfieldul.org</v>
      </c>
      <c r="I118" s="31" t="str">
        <f>IFERROR(INDEX(DATA2!E$2:E$482,MATCH('Search for Assistance'!$E118,DATA2!$A$2:$A$482,0)),"")</f>
        <v>Marcus Johnson</v>
      </c>
      <c r="J118" s="31" t="str">
        <f>IFERROR(INDEX(DATA2!F$2:F$482,MATCH('Search for Assistance'!$E118,DATA2!$A$2:$A$482,0)),"")</f>
        <v>217-789-0830</v>
      </c>
      <c r="K118" s="31" t="str">
        <f>IFERROR(INDEX(DATA2!G$2:G$482,MATCH('Search for Assistance'!$E118,DATA2!$A$2:$A$482,0)),"")</f>
        <v>mjohnson@springfieldul.org</v>
      </c>
      <c r="L118" s="31" t="str">
        <f>IFERROR(INDEX(DATA2!H$2:H$482,MATCH('Search for Assistance'!$E118,DATA2!$A$2:$A$482,0)),"")</f>
        <v>100 North 11th Street
Springfield, IL 62703</v>
      </c>
      <c r="M118" s="31" t="str">
        <f>IFERROR(INDEX(DATA2!I$2:I$482,MATCH('Search for Assistance'!$E118,DATA2!$A$2:$A$482,0)),"")</f>
        <v>All, African-American/Black, Women</v>
      </c>
      <c r="N118" s="31" t="str">
        <f>IFERROR(INDEX(DATA2!J$2:J$482,MATCH('Search for Assistance'!$E118,DATA2!$A$2:$A$482,0)),"")</f>
        <v>English</v>
      </c>
      <c r="O118" s="31" t="str">
        <f>IFERROR(INDEX(DATA2!K$2:K$482,MATCH('Search for Assistance'!$E118,DATA2!$A$2:$A$482,0)),"")</f>
        <v>Sangamon</v>
      </c>
      <c r="P118" s="31" t="str">
        <f>IFERROR(INDEX(DATA2!L$2:L$482,MATCH('Search for Assistance'!$E118,DATA2!$A$2:$A$482,0)),"")</f>
        <v>Springfield</v>
      </c>
      <c r="Q118" s="3"/>
    </row>
    <row r="119" spans="1:17" ht="64.150000000000006" customHeight="1" x14ac:dyDescent="0.4">
      <c r="A119" s="33"/>
      <c r="B119" s="33"/>
      <c r="C119" s="33"/>
      <c r="D119" s="33"/>
      <c r="E119" s="4">
        <f>DATA2!U114</f>
        <v>113</v>
      </c>
      <c r="F119" s="29" t="str">
        <f t="shared" si="1"/>
        <v>Sullivan Chamber and Economic Development</v>
      </c>
      <c r="G119" s="30" t="str">
        <f>IFERROR(INDEX(DATA2!C$2:C$482,MATCH('Search for Assistance'!$E119,DATA2!$A$2:$A$482,0)),"")</f>
        <v>Sullivan Chamber and Economic Development</v>
      </c>
      <c r="H119" s="30" t="str">
        <f>IFERROR(INDEX(DATA2!D$2:D$482,MATCH('Search for Assistance'!$E119,DATA2!$A$2:$A$482,0)),"")</f>
        <v>https://www.sullivanchamber.com</v>
      </c>
      <c r="I119" s="31" t="str">
        <f>IFERROR(INDEX(DATA2!E$2:E$482,MATCH('Search for Assistance'!$E119,DATA2!$A$2:$A$482,0)),"")</f>
        <v>Laurrie Minor</v>
      </c>
      <c r="J119" s="31" t="str">
        <f>IFERROR(INDEX(DATA2!F$2:F$482,MATCH('Search for Assistance'!$E119,DATA2!$A$2:$A$482,0)),"")</f>
        <v>217-728-4223</v>
      </c>
      <c r="K119" s="31" t="str">
        <f>IFERROR(INDEX(DATA2!G$2:G$482,MATCH('Search for Assistance'!$E119,DATA2!$A$2:$A$482,0)),"")</f>
        <v>director@sullivanchamber.com</v>
      </c>
      <c r="L119" s="31" t="str">
        <f>IFERROR(INDEX(DATA2!H$2:H$482,MATCH('Search for Assistance'!$E119,DATA2!$A$2:$A$482,0)),"")</f>
        <v>101 E Jefferson St
Sullivan, IL 61951</v>
      </c>
      <c r="M119" s="31" t="str">
        <f>IFERROR(INDEX(DATA2!I$2:I$482,MATCH('Search for Assistance'!$E119,DATA2!$A$2:$A$482,0)),"")</f>
        <v>All, Rural</v>
      </c>
      <c r="N119" s="31" t="str">
        <f>IFERROR(INDEX(DATA2!J$2:J$482,MATCH('Search for Assistance'!$E119,DATA2!$A$2:$A$482,0)),"")</f>
        <v>English</v>
      </c>
      <c r="O119" s="31" t="str">
        <f>IFERROR(INDEX(DATA2!K$2:K$482,MATCH('Search for Assistance'!$E119,DATA2!$A$2:$A$482,0)),"")</f>
        <v>Moultrie</v>
      </c>
      <c r="P119" s="31" t="str">
        <f>IFERROR(INDEX(DATA2!L$2:L$482,MATCH('Search for Assistance'!$E119,DATA2!$A$2:$A$482,0)),"")</f>
        <v>Any Area in Moultrie County</v>
      </c>
      <c r="Q119" s="3"/>
    </row>
    <row r="120" spans="1:17" ht="64.150000000000006" customHeight="1" x14ac:dyDescent="0.4">
      <c r="A120" s="33"/>
      <c r="B120" s="33"/>
      <c r="C120" s="33"/>
      <c r="D120" s="33"/>
      <c r="E120" s="4">
        <f>DATA2!U115</f>
        <v>114</v>
      </c>
      <c r="F120" s="29" t="str">
        <f t="shared" si="1"/>
        <v>The Chicago Urban League</v>
      </c>
      <c r="G120" s="30" t="str">
        <f>IFERROR(INDEX(DATA2!C$2:C$482,MATCH('Search for Assistance'!$E120,DATA2!$A$2:$A$482,0)),"")</f>
        <v>The Chicago Urban League</v>
      </c>
      <c r="H120" s="30" t="str">
        <f>IFERROR(INDEX(DATA2!D$2:D$482,MATCH('Search for Assistance'!$E120,DATA2!$A$2:$A$482,0)),"")</f>
        <v>https://chiul.org</v>
      </c>
      <c r="I120" s="31" t="str">
        <f>IFERROR(INDEX(DATA2!E$2:E$482,MATCH('Search for Assistance'!$E120,DATA2!$A$2:$A$482,0)),"")</f>
        <v>Kevin Davenport</v>
      </c>
      <c r="J120" s="31" t="str">
        <f>IFERROR(INDEX(DATA2!F$2:F$482,MATCH('Search for Assistance'!$E120,DATA2!$A$2:$A$482,0)),"")</f>
        <v>773-285-5800</v>
      </c>
      <c r="K120" s="31" t="str">
        <f>IFERROR(INDEX(DATA2!G$2:G$482,MATCH('Search for Assistance'!$E120,DATA2!$A$2:$A$482,0)),"")</f>
        <v>Kdavenport@chiul.org</v>
      </c>
      <c r="L120" s="31" t="str">
        <f>IFERROR(INDEX(DATA2!H$2:H$482,MATCH('Search for Assistance'!$E120,DATA2!$A$2:$A$482,0)),"")</f>
        <v>4510 S. Michigan Avenue
Chicago, IL 60653</v>
      </c>
      <c r="M120" s="31" t="str">
        <f>IFERROR(INDEX(DATA2!I$2:I$482,MATCH('Search for Assistance'!$E120,DATA2!$A$2:$A$482,0)),"")</f>
        <v>All, African-American/Black</v>
      </c>
      <c r="N120" s="31" t="str">
        <f>IFERROR(INDEX(DATA2!J$2:J$482,MATCH('Search for Assistance'!$E120,DATA2!$A$2:$A$482,0)),"")</f>
        <v>English</v>
      </c>
      <c r="O120" s="31" t="str">
        <f>IFERROR(INDEX(DATA2!K$2:K$482,MATCH('Search for Assistance'!$E120,DATA2!$A$2:$A$482,0)),"")</f>
        <v>Cook</v>
      </c>
      <c r="P120" s="31" t="str">
        <f>IFERROR(INDEX(DATA2!L$2:L$482,MATCH('Search for Assistance'!$E120,DATA2!$A$2:$A$482,0)),"")</f>
        <v>Any Area in Cook County</v>
      </c>
      <c r="Q120" s="3"/>
    </row>
    <row r="121" spans="1:17" ht="64.150000000000006" customHeight="1" x14ac:dyDescent="0.4">
      <c r="A121" s="33"/>
      <c r="B121" s="33"/>
      <c r="C121" s="33"/>
      <c r="D121" s="33"/>
      <c r="E121" s="4">
        <f>DATA2!U116</f>
        <v>115</v>
      </c>
      <c r="F121" s="29" t="str">
        <f t="shared" si="1"/>
        <v>The Community Wellness Project</v>
      </c>
      <c r="G121" s="30" t="str">
        <f>IFERROR(INDEX(DATA2!C$2:C$482,MATCH('Search for Assistance'!$E121,DATA2!$A$2:$A$482,0)),"")</f>
        <v>The Community Wellness Project</v>
      </c>
      <c r="H121" s="30" t="str">
        <f>IFERROR(INDEX(DATA2!D$2:D$482,MATCH('Search for Assistance'!$E121,DATA2!$A$2:$A$482,0)),"")</f>
        <v>https://www.cwpstl.org</v>
      </c>
      <c r="I121" s="31" t="str">
        <f>IFERROR(INDEX(DATA2!E$2:E$482,MATCH('Search for Assistance'!$E121,DATA2!$A$2:$A$482,0)),"")</f>
        <v>Dana Williams</v>
      </c>
      <c r="J121" s="31" t="str">
        <f>IFERROR(INDEX(DATA2!F$2:F$482,MATCH('Search for Assistance'!$E121,DATA2!$A$2:$A$482,0)),"")</f>
        <v>314-421-9600</v>
      </c>
      <c r="K121" s="31" t="str">
        <f>IFERROR(INDEX(DATA2!G$2:G$482,MATCH('Search for Assistance'!$E121,DATA2!$A$2:$A$482,0)),"")</f>
        <v>cwp_group@yahoo.com</v>
      </c>
      <c r="L121" s="31" t="str">
        <f>IFERROR(INDEX(DATA2!H$2:H$482,MATCH('Search for Assistance'!$E121,DATA2!$A$2:$A$482,0)),"")</f>
        <v>4601 State Street #150
East St. Louis, IL 62205</v>
      </c>
      <c r="M121" s="31" t="str">
        <f>IFERROR(INDEX(DATA2!I$2:I$482,MATCH('Search for Assistance'!$E121,DATA2!$A$2:$A$482,0)),"")</f>
        <v>All, African-American/Black</v>
      </c>
      <c r="N121" s="31" t="str">
        <f>IFERROR(INDEX(DATA2!J$2:J$482,MATCH('Search for Assistance'!$E121,DATA2!$A$2:$A$482,0)),"")</f>
        <v>English</v>
      </c>
      <c r="O121" s="31" t="str">
        <f>IFERROR(INDEX(DATA2!K$2:K$482,MATCH('Search for Assistance'!$E121,DATA2!$A$2:$A$482,0)),"")</f>
        <v>Madison, Monroe, St. Clair</v>
      </c>
      <c r="P121" s="31" t="str">
        <f>IFERROR(INDEX(DATA2!L$2:L$482,MATCH('Search for Assistance'!$E121,DATA2!$A$2:$A$482,0)),"")</f>
        <v>Any Area in Madison County, Any Area in Monroe County, Any Area in St. Clair County</v>
      </c>
      <c r="Q121" s="3"/>
    </row>
    <row r="122" spans="1:17" ht="64.150000000000006" customHeight="1" x14ac:dyDescent="0.4">
      <c r="A122" s="33"/>
      <c r="B122" s="33"/>
      <c r="C122" s="33"/>
      <c r="D122" s="33"/>
      <c r="E122" s="4">
        <f>DATA2!U117</f>
        <v>116</v>
      </c>
      <c r="F122" s="29" t="str">
        <f t="shared" si="1"/>
        <v>The Cook County Black Chamber of Commerce</v>
      </c>
      <c r="G122" s="30" t="str">
        <f>IFERROR(INDEX(DATA2!C$2:C$482,MATCH('Search for Assistance'!$E122,DATA2!$A$2:$A$482,0)),"")</f>
        <v>The Cook County Black Chamber of Commerce</v>
      </c>
      <c r="H122" s="30" t="str">
        <f>IFERROR(INDEX(DATA2!D$2:D$482,MATCH('Search for Assistance'!$E122,DATA2!$A$2:$A$482,0)),"")</f>
        <v>https://cookcountyblackchamber.com</v>
      </c>
      <c r="I122" s="31" t="str">
        <f>IFERROR(INDEX(DATA2!E$2:E$482,MATCH('Search for Assistance'!$E122,DATA2!$A$2:$A$482,0)),"")</f>
        <v>Sam Sanders</v>
      </c>
      <c r="J122" s="31" t="str">
        <f>IFERROR(INDEX(DATA2!F$2:F$482,MATCH('Search for Assistance'!$E122,DATA2!$A$2:$A$482,0)),"")</f>
        <v>312-794-7765</v>
      </c>
      <c r="K122" s="31" t="str">
        <f>IFERROR(INDEX(DATA2!G$2:G$482,MATCH('Search for Assistance'!$E122,DATA2!$A$2:$A$482,0)),"")</f>
        <v>sam@ilbcoc.org</v>
      </c>
      <c r="L122" s="31" t="str">
        <f>IFERROR(INDEX(DATA2!H$2:H$482,MATCH('Search for Assistance'!$E122,DATA2!$A$2:$A$482,0)),"")</f>
        <v>875 N. Michigan Ave
Suite 3100
Chicago, IL 60611</v>
      </c>
      <c r="M122" s="31" t="str">
        <f>IFERROR(INDEX(DATA2!I$2:I$482,MATCH('Search for Assistance'!$E122,DATA2!$A$2:$A$482,0)),"")</f>
        <v>All</v>
      </c>
      <c r="N122" s="31" t="str">
        <f>IFERROR(INDEX(DATA2!J$2:J$482,MATCH('Search for Assistance'!$E122,DATA2!$A$2:$A$482,0)),"")</f>
        <v>English</v>
      </c>
      <c r="O122" s="31" t="str">
        <f>IFERROR(INDEX(DATA2!K$2:K$482,MATCH('Search for Assistance'!$E122,DATA2!$A$2:$A$482,0)),"")</f>
        <v>Cook</v>
      </c>
      <c r="P122" s="31" t="str">
        <f>IFERROR(INDEX(DATA2!L$2:L$482,MATCH('Search for Assistance'!$E122,DATA2!$A$2:$A$482,0)),"")</f>
        <v>Any Area in Cook County</v>
      </c>
      <c r="Q122" s="3"/>
    </row>
    <row r="123" spans="1:17" ht="64.150000000000006" customHeight="1" x14ac:dyDescent="0.4">
      <c r="A123" s="33"/>
      <c r="B123" s="33"/>
      <c r="C123" s="33"/>
      <c r="D123" s="33"/>
      <c r="E123" s="4">
        <f>DATA2!U118</f>
        <v>117</v>
      </c>
      <c r="F123" s="29" t="str">
        <f t="shared" si="1"/>
        <v>The District</v>
      </c>
      <c r="G123" s="30" t="str">
        <f>IFERROR(INDEX(DATA2!C$2:C$482,MATCH('Search for Assistance'!$E123,DATA2!$A$2:$A$482,0)),"")</f>
        <v>The District</v>
      </c>
      <c r="H123" s="30" t="str">
        <f>IFERROR(INDEX(DATA2!D$2:D$482,MATCH('Search for Assistance'!$E123,DATA2!$A$2:$A$482,0)),"")</f>
        <v>https://thedistrictquincy.com/</v>
      </c>
      <c r="I123" s="31" t="str">
        <f>IFERROR(INDEX(DATA2!E$2:E$482,MATCH('Search for Assistance'!$E123,DATA2!$A$2:$A$482,0)),"")</f>
        <v>Bruce Guthrie</v>
      </c>
      <c r="J123" s="31" t="str">
        <f>IFERROR(INDEX(DATA2!F$2:F$482,MATCH('Search for Assistance'!$E123,DATA2!$A$2:$A$482,0)),"")</f>
        <v>217-228-8696</v>
      </c>
      <c r="K123" s="31" t="str">
        <f>IFERROR(INDEX(DATA2!G$2:G$482,MATCH('Search for Assistance'!$E123,DATA2!$A$2:$A$482,0)),"")</f>
        <v>bguthrie@thedistrictquincy.com</v>
      </c>
      <c r="L123" s="31" t="str">
        <f>IFERROR(INDEX(DATA2!H$2:H$482,MATCH('Search for Assistance'!$E123,DATA2!$A$2:$A$482,0)),"")</f>
        <v>128 N 5th St.
Quincy, IL 62301</v>
      </c>
      <c r="M123" s="31" t="str">
        <f>IFERROR(INDEX(DATA2!I$2:I$482,MATCH('Search for Assistance'!$E123,DATA2!$A$2:$A$482,0)),"")</f>
        <v>All, LatinX/Hispanic, Women, Veterans, Immigrants, Rural</v>
      </c>
      <c r="N123" s="31" t="str">
        <f>IFERROR(INDEX(DATA2!J$2:J$482,MATCH('Search for Assistance'!$E123,DATA2!$A$2:$A$482,0)),"")</f>
        <v>English</v>
      </c>
      <c r="O123" s="31" t="str">
        <f>IFERROR(INDEX(DATA2!K$2:K$482,MATCH('Search for Assistance'!$E123,DATA2!$A$2:$A$482,0)),"")</f>
        <v>Adams</v>
      </c>
      <c r="P123" s="31" t="str">
        <f>IFERROR(INDEX(DATA2!L$2:L$482,MATCH('Search for Assistance'!$E123,DATA2!$A$2:$A$482,0)),"")</f>
        <v>Historic Downtown Quincy</v>
      </c>
      <c r="Q123" s="3"/>
    </row>
    <row r="124" spans="1:17" ht="64.150000000000006" customHeight="1" x14ac:dyDescent="0.4">
      <c r="A124" s="33"/>
      <c r="B124" s="33"/>
      <c r="C124" s="33"/>
      <c r="D124" s="33"/>
      <c r="E124" s="4">
        <f>DATA2!U119</f>
        <v>118</v>
      </c>
      <c r="F124" s="29" t="str">
        <f t="shared" si="1"/>
        <v>The Greater Area of Springfield Chamber of Commerce</v>
      </c>
      <c r="G124" s="30" t="str">
        <f>IFERROR(INDEX(DATA2!C$2:C$482,MATCH('Search for Assistance'!$E124,DATA2!$A$2:$A$482,0)),"")</f>
        <v>The Greater Area of Springfield Chamber of Commerce</v>
      </c>
      <c r="H124" s="30" t="str">
        <f>IFERROR(INDEX(DATA2!D$2:D$482,MATCH('Search for Assistance'!$E124,DATA2!$A$2:$A$482,0)),"")</f>
        <v>https://www.gscc.org/</v>
      </c>
      <c r="I124" s="31" t="str">
        <f>IFERROR(INDEX(DATA2!E$2:E$482,MATCH('Search for Assistance'!$E124,DATA2!$A$2:$A$482,0)),"")</f>
        <v>Chris Hembrough</v>
      </c>
      <c r="J124" s="31" t="str">
        <f>IFERROR(INDEX(DATA2!F$2:F$482,MATCH('Search for Assistance'!$E124,DATA2!$A$2:$A$482,0)),"")</f>
        <v>217-525-1173</v>
      </c>
      <c r="K124" s="31" t="str">
        <f>IFERROR(INDEX(DATA2!G$2:G$482,MATCH('Search for Assistance'!$E124,DATA2!$A$2:$A$482,0)),"")</f>
        <v>chembrough@gscc.org</v>
      </c>
      <c r="L124" s="31" t="str">
        <f>IFERROR(INDEX(DATA2!H$2:H$482,MATCH('Search for Assistance'!$E124,DATA2!$A$2:$A$482,0)),"")</f>
        <v>501 E Capital Ave.
Suite A
Springfield, IL 62701</v>
      </c>
      <c r="M124" s="31" t="str">
        <f>IFERROR(INDEX(DATA2!I$2:I$482,MATCH('Search for Assistance'!$E124,DATA2!$A$2:$A$482,0)),"")</f>
        <v>All, LatinX/Hispanic, African-American/Black, Women, Veterans, Persons with Disabilities, Immigrants</v>
      </c>
      <c r="N124" s="31" t="str">
        <f>IFERROR(INDEX(DATA2!J$2:J$482,MATCH('Search for Assistance'!$E124,DATA2!$A$2:$A$482,0)),"")</f>
        <v>English, Spanish</v>
      </c>
      <c r="O124" s="31" t="str">
        <f>IFERROR(INDEX(DATA2!K$2:K$482,MATCH('Search for Assistance'!$E124,DATA2!$A$2:$A$482,0)),"")</f>
        <v>Sangamon</v>
      </c>
      <c r="P124" s="31" t="str">
        <f>IFERROR(INDEX(DATA2!L$2:L$482,MATCH('Search for Assistance'!$E124,DATA2!$A$2:$A$482,0)),"")</f>
        <v>Any Area in Sangamon County</v>
      </c>
      <c r="Q124" s="3"/>
    </row>
    <row r="125" spans="1:17" ht="64.150000000000006" customHeight="1" x14ac:dyDescent="0.4">
      <c r="A125" s="33"/>
      <c r="B125" s="33"/>
      <c r="C125" s="33"/>
      <c r="D125" s="33"/>
      <c r="E125" s="4">
        <f>DATA2!U120</f>
        <v>119</v>
      </c>
      <c r="F125" s="29" t="str">
        <f t="shared" si="1"/>
        <v>The Joseph Center</v>
      </c>
      <c r="G125" s="30" t="str">
        <f>IFERROR(INDEX(DATA2!C$2:C$482,MATCH('Search for Assistance'!$E125,DATA2!$A$2:$A$482,0)),"")</f>
        <v>The Joseph Center</v>
      </c>
      <c r="H125" s="30" t="str">
        <f>IFERROR(INDEX(DATA2!D$2:D$482,MATCH('Search for Assistance'!$E125,DATA2!$A$2:$A$482,0)),"")</f>
        <v>https://www.josephcenter.com</v>
      </c>
      <c r="I125" s="31" t="str">
        <f>IFERROR(INDEX(DATA2!E$2:E$482,MATCH('Search for Assistance'!$E125,DATA2!$A$2:$A$482,0)),"")</f>
        <v>Melissa Duff Brown</v>
      </c>
      <c r="J125" s="31" t="str">
        <f>IFERROR(INDEX(DATA2!F$2:F$482,MATCH('Search for Assistance'!$E125,DATA2!$A$2:$A$482,0)),"")</f>
        <v>708-697-5341</v>
      </c>
      <c r="K125" s="31" t="str">
        <f>IFERROR(INDEX(DATA2!G$2:G$482,MATCH('Search for Assistance'!$E125,DATA2!$A$2:$A$482,0)),"")</f>
        <v>mbrown@jbs.edu</v>
      </c>
      <c r="L125" s="31" t="str">
        <f>IFERROR(INDEX(DATA2!H$2:H$482,MATCH('Search for Assistance'!$E125,DATA2!$A$2:$A$482,0)),"")</f>
        <v>7600 W. Roosevelt Road
Forest Park, IL 60130</v>
      </c>
      <c r="M125" s="31" t="str">
        <f>IFERROR(INDEX(DATA2!I$2:I$482,MATCH('Search for Assistance'!$E125,DATA2!$A$2:$A$482,0)),"")</f>
        <v>All, Asian</v>
      </c>
      <c r="N125" s="31" t="str">
        <f>IFERROR(INDEX(DATA2!J$2:J$482,MATCH('Search for Assistance'!$E125,DATA2!$A$2:$A$482,0)),"")</f>
        <v>English, Spanish, Vietnamese</v>
      </c>
      <c r="O125" s="31" t="str">
        <f>IFERROR(INDEX(DATA2!K$2:K$482,MATCH('Search for Assistance'!$E125,DATA2!$A$2:$A$482,0)),"")</f>
        <v>Cook, DuPage</v>
      </c>
      <c r="P125" s="31" t="str">
        <f>IFERROR(INDEX(DATA2!L$2:L$482,MATCH('Search for Assistance'!$E125,DATA2!$A$2:$A$482,0)),"")</f>
        <v>Chicago-- West Side, Western Suburbs, Chicago-- Austin, Bellwood, Berkeley, Berwyn, Bridgeview, Chicago-- Broadview, Brookfield, Cicero, Elmwood Park, Forest Park, Forest View, Franklin Park, Hillside, Hodgkins, La Grange, La Grange Highlands, La Grange Park, Chicago-- North Lawndale, Chicago-- South Lawndale, Lyons, Maywood, Melrose Park, North Riverside, Oak Park, River Forest, River Grove, Riverside, Stickney, Stone Park, Westchester, Western Springs, Addison, Elmhurst, Hinsdale</v>
      </c>
      <c r="Q125" s="3"/>
    </row>
    <row r="126" spans="1:17" ht="64.150000000000006" customHeight="1" x14ac:dyDescent="0.4">
      <c r="A126" s="33"/>
      <c r="B126" s="33"/>
      <c r="C126" s="33"/>
      <c r="D126" s="33"/>
      <c r="E126" s="4">
        <f>DATA2!U121</f>
        <v>120</v>
      </c>
      <c r="F126" s="29" t="str">
        <f t="shared" si="1"/>
        <v>The Knox County Area Partnership for Economic Development</v>
      </c>
      <c r="G126" s="30" t="str">
        <f>IFERROR(INDEX(DATA2!C$2:C$482,MATCH('Search for Assistance'!$E126,DATA2!$A$2:$A$482,0)),"")</f>
        <v>The Knox County Area Partnership for Economic Development</v>
      </c>
      <c r="H126" s="30" t="str">
        <f>IFERROR(INDEX(DATA2!D$2:D$482,MATCH('Search for Assistance'!$E126,DATA2!$A$2:$A$482,0)),"")</f>
        <v>https://www.knoxpartnership.com</v>
      </c>
      <c r="I126" s="31" t="str">
        <f>IFERROR(INDEX(DATA2!E$2:E$482,MATCH('Search for Assistance'!$E126,DATA2!$A$2:$A$482,0)),"")</f>
        <v>Ken Springer</v>
      </c>
      <c r="J126" s="31" t="str">
        <f>IFERROR(INDEX(DATA2!F$2:F$482,MATCH('Search for Assistance'!$E126,DATA2!$A$2:$A$482,0)),"")</f>
        <v>309-343-1194</v>
      </c>
      <c r="K126" s="31" t="str">
        <f>IFERROR(INDEX(DATA2!G$2:G$482,MATCH('Search for Assistance'!$E126,DATA2!$A$2:$A$482,0)),"")</f>
        <v>ken@knoxpartnership.com</v>
      </c>
      <c r="L126" s="31" t="str">
        <f>IFERROR(INDEX(DATA2!H$2:H$482,MATCH('Search for Assistance'!$E126,DATA2!$A$2:$A$482,0)),"")</f>
        <v>200 E. Main St
Suite 200
Galesburg, IL 61401</v>
      </c>
      <c r="M126" s="31" t="str">
        <f>IFERROR(INDEX(DATA2!I$2:I$482,MATCH('Search for Assistance'!$E126,DATA2!$A$2:$A$482,0)),"")</f>
        <v>All</v>
      </c>
      <c r="N126" s="31" t="str">
        <f>IFERROR(INDEX(DATA2!J$2:J$482,MATCH('Search for Assistance'!$E126,DATA2!$A$2:$A$482,0)),"")</f>
        <v>English</v>
      </c>
      <c r="O126" s="31" t="str">
        <f>IFERROR(INDEX(DATA2!K$2:K$482,MATCH('Search for Assistance'!$E126,DATA2!$A$2:$A$482,0)),"")</f>
        <v>Henderson, Knox</v>
      </c>
      <c r="P126" s="31" t="str">
        <f>IFERROR(INDEX(DATA2!L$2:L$482,MATCH('Search for Assistance'!$E126,DATA2!$A$2:$A$482,0)),"")</f>
        <v>Galesburg, Abingdon, Knoxville, Altona, Rio, Maquon, Oneida, Williamsfield, Yates City, London Mills, St. Augustine, Wataga, Gilson, Victoria, Henderson</v>
      </c>
      <c r="Q126" s="3"/>
    </row>
    <row r="127" spans="1:17" ht="64.150000000000006" customHeight="1" x14ac:dyDescent="0.4">
      <c r="A127" s="33"/>
      <c r="B127" s="33"/>
      <c r="C127" s="33"/>
      <c r="D127" s="33"/>
      <c r="E127" s="4">
        <f>DATA2!U122</f>
        <v>121</v>
      </c>
      <c r="F127" s="29" t="str">
        <f t="shared" si="1"/>
        <v>The Southwest Collective</v>
      </c>
      <c r="G127" s="30" t="str">
        <f>IFERROR(INDEX(DATA2!C$2:C$482,MATCH('Search for Assistance'!$E127,DATA2!$A$2:$A$482,0)),"")</f>
        <v>The Southwest Collective</v>
      </c>
      <c r="H127" s="30" t="str">
        <f>IFERROR(INDEX(DATA2!D$2:D$482,MATCH('Search for Assistance'!$E127,DATA2!$A$2:$A$482,0)),"")</f>
        <v>https://www.loganchamber.org/</v>
      </c>
      <c r="I127" s="31" t="str">
        <f>IFERROR(INDEX(DATA2!E$2:E$482,MATCH('Search for Assistance'!$E127,DATA2!$A$2:$A$482,0)),"")</f>
        <v>Jaime Groth Searle</v>
      </c>
      <c r="J127" s="31" t="str">
        <f>IFERROR(INDEX(DATA2!F$2:F$482,MATCH('Search for Assistance'!$E127,DATA2!$A$2:$A$482,0)),"")</f>
        <v>708-740-8914</v>
      </c>
      <c r="K127" s="31" t="str">
        <f>IFERROR(INDEX(DATA2!G$2:G$482,MATCH('Search for Assistance'!$E127,DATA2!$A$2:$A$482,0)),"")</f>
        <v>jaimegs@swcollective.org</v>
      </c>
      <c r="L127" s="31" t="str">
        <f>IFERROR(INDEX(DATA2!H$2:H$482,MATCH('Search for Assistance'!$E127,DATA2!$A$2:$A$482,0)),"")</f>
        <v>4444 S Pulaski Rd
Chicago, IL 60632</v>
      </c>
      <c r="M127" s="31" t="str">
        <f>IFERROR(INDEX(DATA2!I$2:I$482,MATCH('Search for Assistance'!$E127,DATA2!$A$2:$A$482,0)),"")</f>
        <v>All, LatinX/Hispanic, Women, Veterans, Rural</v>
      </c>
      <c r="N127" s="31" t="str">
        <f>IFERROR(INDEX(DATA2!J$2:J$482,MATCH('Search for Assistance'!$E127,DATA2!$A$2:$A$482,0)),"")</f>
        <v>English, Spanish</v>
      </c>
      <c r="O127" s="31" t="str">
        <f>IFERROR(INDEX(DATA2!K$2:K$482,MATCH('Search for Assistance'!$E127,DATA2!$A$2:$A$482,0)),"")</f>
        <v>Cook</v>
      </c>
      <c r="P127" s="31" t="str">
        <f>IFERROR(INDEX(DATA2!L$2:L$482,MATCH('Search for Assistance'!$E127,DATA2!$A$2:$A$482,0)),"")</f>
        <v>Chicago-- Southwest Side, Chicago-- West Lawn, Chicago-- Midway, Chicago-- Clearing, Chicago-- West Elsdon, Chicago-- Gage Park, Chicago-- Chicago Lawn, Chicago-- Ashburn</v>
      </c>
      <c r="Q127" s="3"/>
    </row>
    <row r="128" spans="1:17" ht="64.150000000000006" customHeight="1" x14ac:dyDescent="0.4">
      <c r="A128" s="33"/>
      <c r="B128" s="33"/>
      <c r="C128" s="33"/>
      <c r="D128" s="33"/>
      <c r="E128" s="4">
        <f>DATA2!U123</f>
        <v>122</v>
      </c>
      <c r="F128" s="29" t="str">
        <f t="shared" si="1"/>
        <v>The Wright Way Organization</v>
      </c>
      <c r="G128" s="30" t="str">
        <f>IFERROR(INDEX(DATA2!C$2:C$482,MATCH('Search for Assistance'!$E128,DATA2!$A$2:$A$482,0)),"")</f>
        <v>The Wright Way Organization</v>
      </c>
      <c r="H128" s="30" t="str">
        <f>IFERROR(INDEX(DATA2!D$2:D$482,MATCH('Search for Assistance'!$E128,DATA2!$A$2:$A$482,0)),"")</f>
        <v>N/A</v>
      </c>
      <c r="I128" s="31" t="str">
        <f>IFERROR(INDEX(DATA2!E$2:E$482,MATCH('Search for Assistance'!$E128,DATA2!$A$2:$A$482,0)),"")</f>
        <v>Janene Stephenson</v>
      </c>
      <c r="J128" s="31" t="str">
        <f>IFERROR(INDEX(DATA2!F$2:F$482,MATCH('Search for Assistance'!$E128,DATA2!$A$2:$A$482,0)),"")</f>
        <v>779-210-1714</v>
      </c>
      <c r="K128" s="31" t="str">
        <f>IFERROR(INDEX(DATA2!G$2:G$482,MATCH('Search for Assistance'!$E128,DATA2!$A$2:$A$482,0)),"")</f>
        <v>janenestephenson@yahoo.com</v>
      </c>
      <c r="L128" s="31" t="str">
        <f>IFERROR(INDEX(DATA2!H$2:H$482,MATCH('Search for Assistance'!$E128,DATA2!$A$2:$A$482,0)),"")</f>
        <v>607 West State Street B
Rockford, IL 61102</v>
      </c>
      <c r="M128" s="31" t="str">
        <f>IFERROR(INDEX(DATA2!I$2:I$482,MATCH('Search for Assistance'!$E128,DATA2!$A$2:$A$482,0)),"")</f>
        <v>All, LatinX/Hispanic, African-American/Black, Women</v>
      </c>
      <c r="N128" s="31" t="str">
        <f>IFERROR(INDEX(DATA2!J$2:J$482,MATCH('Search for Assistance'!$E128,DATA2!$A$2:$A$482,0)),"")</f>
        <v>English</v>
      </c>
      <c r="O128" s="31" t="str">
        <f>IFERROR(INDEX(DATA2!K$2:K$482,MATCH('Search for Assistance'!$E128,DATA2!$A$2:$A$482,0)),"")</f>
        <v>Winnebago</v>
      </c>
      <c r="P128" s="31" t="str">
        <f>IFERROR(INDEX(DATA2!L$2:L$482,MATCH('Search for Assistance'!$E128,DATA2!$A$2:$A$482,0)),"")</f>
        <v>Any Area in Winnebago County</v>
      </c>
      <c r="Q128" s="3"/>
    </row>
    <row r="129" spans="1:17" ht="64.150000000000006" customHeight="1" x14ac:dyDescent="0.4">
      <c r="A129" s="33"/>
      <c r="B129" s="33"/>
      <c r="C129" s="33"/>
      <c r="D129" s="33"/>
      <c r="E129" s="4">
        <f>DATA2!U124</f>
        <v>123</v>
      </c>
      <c r="F129" s="29" t="str">
        <f t="shared" si="1"/>
        <v>Tuscola Chamber &amp; Economic Development, Inc.</v>
      </c>
      <c r="G129" s="30" t="str">
        <f>IFERROR(INDEX(DATA2!C$2:C$482,MATCH('Search for Assistance'!$E129,DATA2!$A$2:$A$482,0)),"")</f>
        <v>Tuscola Chamber &amp; Economic Development, Inc.</v>
      </c>
      <c r="H129" s="30" t="str">
        <f>IFERROR(INDEX(DATA2!D$2:D$482,MATCH('Search for Assistance'!$E129,DATA2!$A$2:$A$482,0)),"")</f>
        <v>https://tuscola.org/business/chamber-and-economic-development</v>
      </c>
      <c r="I129" s="31" t="str">
        <f>IFERROR(INDEX(DATA2!E$2:E$482,MATCH('Search for Assistance'!$E129,DATA2!$A$2:$A$482,0)),"")</f>
        <v>Brian Moody</v>
      </c>
      <c r="J129" s="31" t="str">
        <f>IFERROR(INDEX(DATA2!F$2:F$482,MATCH('Search for Assistance'!$E129,DATA2!$A$2:$A$482,0)),"")</f>
        <v>217-253-2552</v>
      </c>
      <c r="K129" s="31" t="str">
        <f>IFERROR(INDEX(DATA2!G$2:G$482,MATCH('Search for Assistance'!$E129,DATA2!$A$2:$A$482,0)),"")</f>
        <v>brian.moody@tuscola.org</v>
      </c>
      <c r="L129" s="31" t="str">
        <f>IFERROR(INDEX(DATA2!H$2:H$482,MATCH('Search for Assistance'!$E129,DATA2!$A$2:$A$482,0)),"")</f>
        <v>214 N. Main Street
Tuscola, IL 61953</v>
      </c>
      <c r="M129" s="31" t="str">
        <f>IFERROR(INDEX(DATA2!I$2:I$482,MATCH('Search for Assistance'!$E129,DATA2!$A$2:$A$482,0)),"")</f>
        <v>All, LatinX/Hispanic, Women, Veterans, Immigrants, Rural, Amish</v>
      </c>
      <c r="N129" s="31" t="str">
        <f>IFERROR(INDEX(DATA2!J$2:J$482,MATCH('Search for Assistance'!$E129,DATA2!$A$2:$A$482,0)),"")</f>
        <v>English, Spanish</v>
      </c>
      <c r="O129" s="31" t="str">
        <f>IFERROR(INDEX(DATA2!K$2:K$482,MATCH('Search for Assistance'!$E129,DATA2!$A$2:$A$482,0)),"")</f>
        <v>Douglas</v>
      </c>
      <c r="P129" s="31" t="str">
        <f>IFERROR(INDEX(DATA2!L$2:L$482,MATCH('Search for Assistance'!$E129,DATA2!$A$2:$A$482,0)),"")</f>
        <v>Any Area in Douglas County</v>
      </c>
      <c r="Q129" s="3"/>
    </row>
    <row r="130" spans="1:17" ht="64.150000000000006" customHeight="1" x14ac:dyDescent="0.4">
      <c r="A130" s="33"/>
      <c r="B130" s="33"/>
      <c r="C130" s="33"/>
      <c r="D130" s="33"/>
      <c r="E130" s="4">
        <f>DATA2!U125</f>
        <v>124</v>
      </c>
      <c r="F130" s="29" t="str">
        <f t="shared" si="1"/>
        <v>Two Rivers RC&amp;D/Pike County Economic Development Corporation</v>
      </c>
      <c r="G130" s="30" t="str">
        <f>IFERROR(INDEX(DATA2!C$2:C$482,MATCH('Search for Assistance'!$E130,DATA2!$A$2:$A$482,0)),"")</f>
        <v>Two Rivers RC&amp;D/Pike County Economic Development Corporation</v>
      </c>
      <c r="H130" s="30" t="str">
        <f>IFERROR(INDEX(DATA2!D$2:D$482,MATCH('Search for Assistance'!$E130,DATA2!$A$2:$A$482,0)),"")</f>
        <v>https://www.2riversrcd.org/</v>
      </c>
      <c r="I130" s="31" t="str">
        <f>IFERROR(INDEX(DATA2!E$2:E$482,MATCH('Search for Assistance'!$E130,DATA2!$A$2:$A$482,0)),"")</f>
        <v>Brenda Middendorf</v>
      </c>
      <c r="J130" s="31" t="str">
        <f>IFERROR(INDEX(DATA2!F$2:F$482,MATCH('Search for Assistance'!$E130,DATA2!$A$2:$A$482,0)),"")</f>
        <v>217-491-2401</v>
      </c>
      <c r="K130" s="31" t="str">
        <f>IFERROR(INDEX(DATA2!G$2:G$482,MATCH('Search for Assistance'!$E130,DATA2!$A$2:$A$482,0)),"")</f>
        <v>bmiddendorf@2riversrcd.org</v>
      </c>
      <c r="L130" s="31" t="str">
        <f>IFERROR(INDEX(DATA2!H$2:H$482,MATCH('Search for Assistance'!$E130,DATA2!$A$2:$A$482,0)),"")</f>
        <v>1301 E Washington St
Pittsfield, IL 62363</v>
      </c>
      <c r="M130" s="31" t="str">
        <f>IFERROR(INDEX(DATA2!I$2:I$482,MATCH('Search for Assistance'!$E130,DATA2!$A$2:$A$482,0)),"")</f>
        <v>All</v>
      </c>
      <c r="N130" s="31" t="str">
        <f>IFERROR(INDEX(DATA2!J$2:J$482,MATCH('Search for Assistance'!$E130,DATA2!$A$2:$A$482,0)),"")</f>
        <v>English</v>
      </c>
      <c r="O130" s="31" t="str">
        <f>IFERROR(INDEX(DATA2!K$2:K$482,MATCH('Search for Assistance'!$E130,DATA2!$A$2:$A$482,0)),"")</f>
        <v>Adams, Brown, Calhoun, Pike, Schuyler</v>
      </c>
      <c r="P130" s="31" t="str">
        <f>IFERROR(INDEX(DATA2!L$2:L$482,MATCH('Search for Assistance'!$E130,DATA2!$A$2:$A$482,0)),"")</f>
        <v>Any Area in Adams County, Any Area in Brown County, Any Area in Calhoun County, Any Area in Pike County, Any Area in Schuyler County</v>
      </c>
      <c r="Q130" s="3"/>
    </row>
    <row r="131" spans="1:17" ht="64.150000000000006" customHeight="1" x14ac:dyDescent="0.4">
      <c r="A131" s="33"/>
      <c r="B131" s="33"/>
      <c r="C131" s="33"/>
      <c r="D131" s="33"/>
      <c r="E131" s="4">
        <f>DATA2!U126</f>
        <v>125</v>
      </c>
      <c r="F131" s="29" t="str">
        <f t="shared" si="1"/>
        <v>Two Rivers Regional Council of Public Officials/ Quincy Business and Technology Center</v>
      </c>
      <c r="G131" s="30" t="str">
        <f>IFERROR(INDEX(DATA2!C$2:C$482,MATCH('Search for Assistance'!$E131,DATA2!$A$2:$A$482,0)),"")</f>
        <v>Two Rivers Regional Council of Public Officials/ Quincy Business and Technology Center</v>
      </c>
      <c r="H131" s="30" t="str">
        <f>IFERROR(INDEX(DATA2!D$2:D$482,MATCH('Search for Assistance'!$E131,DATA2!$A$2:$A$482,0)),"")</f>
        <v>https://www.trrcopo.org</v>
      </c>
      <c r="I131" s="31" t="str">
        <f>IFERROR(INDEX(DATA2!E$2:E$482,MATCH('Search for Assistance'!$E131,DATA2!$A$2:$A$482,0)),"")</f>
        <v>Jeremy Oshner/ Chad Fredrick</v>
      </c>
      <c r="J131" s="31" t="str">
        <f>IFERROR(INDEX(DATA2!F$2:F$482,MATCH('Search for Assistance'!$E131,DATA2!$A$2:$A$482,0)),"")</f>
        <v>217-224-8171</v>
      </c>
      <c r="K131" s="31" t="str">
        <f>IFERROR(INDEX(DATA2!G$2:G$482,MATCH('Search for Assistance'!$E131,DATA2!$A$2:$A$482,0)),"")</f>
        <v>joshner@trrcopo.org</v>
      </c>
      <c r="L131" s="31" t="str">
        <f>IFERROR(INDEX(DATA2!H$2:H$482,MATCH('Search for Assistance'!$E131,DATA2!$A$2:$A$482,0)),"")</f>
        <v>107 N. 3rd St.
Quincy, IL 62301</v>
      </c>
      <c r="M131" s="31" t="str">
        <f>IFERROR(INDEX(DATA2!I$2:I$482,MATCH('Search for Assistance'!$E131,DATA2!$A$2:$A$482,0)),"")</f>
        <v>All</v>
      </c>
      <c r="N131" s="31" t="str">
        <f>IFERROR(INDEX(DATA2!J$2:J$482,MATCH('Search for Assistance'!$E131,DATA2!$A$2:$A$482,0)),"")</f>
        <v>English</v>
      </c>
      <c r="O131" s="31" t="str">
        <f>IFERROR(INDEX(DATA2!K$2:K$482,MATCH('Search for Assistance'!$E131,DATA2!$A$2:$A$482,0)),"")</f>
        <v>Adams, Brown, Pike, Schuyler</v>
      </c>
      <c r="P131" s="31" t="str">
        <f>IFERROR(INDEX(DATA2!L$2:L$482,MATCH('Search for Assistance'!$E131,DATA2!$A$2:$A$482,0)),"")</f>
        <v>Any Area in Adams County, Any Area in Brown County, Any Area in Pike County, Any Area in Schuyler County</v>
      </c>
      <c r="Q131" s="3"/>
    </row>
    <row r="132" spans="1:17" ht="64.150000000000006" customHeight="1" x14ac:dyDescent="0.4">
      <c r="A132" s="33"/>
      <c r="B132" s="33"/>
      <c r="C132" s="33"/>
      <c r="D132" s="33"/>
      <c r="E132" s="4">
        <f>DATA2!U127</f>
        <v>126</v>
      </c>
      <c r="F132" s="29" t="str">
        <f t="shared" si="1"/>
        <v>UIS Innovate Springfield</v>
      </c>
      <c r="G132" s="30" t="str">
        <f>IFERROR(INDEX(DATA2!C$2:C$482,MATCH('Search for Assistance'!$E132,DATA2!$A$2:$A$482,0)),"")</f>
        <v>UIS Innovate Springfield</v>
      </c>
      <c r="H132" s="30" t="str">
        <f>IFERROR(INDEX(DATA2!D$2:D$482,MATCH('Search for Assistance'!$E132,DATA2!$A$2:$A$482,0)),"")</f>
        <v>https://www.innovatespringfield.org/</v>
      </c>
      <c r="I132" s="31" t="str">
        <f>IFERROR(INDEX(DATA2!E$2:E$482,MATCH('Search for Assistance'!$E132,DATA2!$A$2:$A$482,0)),"")</f>
        <v>Sarah Beth Ayers</v>
      </c>
      <c r="J132" s="31" t="str">
        <f>IFERROR(INDEX(DATA2!F$2:F$482,MATCH('Search for Assistance'!$E132,DATA2!$A$2:$A$482,0)),"")</f>
        <v>217-206-8671</v>
      </c>
      <c r="K132" s="31" t="str">
        <f>IFERROR(INDEX(DATA2!G$2:G$482,MATCH('Search for Assistance'!$E132,DATA2!$A$2:$A$482,0)),"")</f>
        <v>sayers2@uis.edu</v>
      </c>
      <c r="L132" s="31" t="str">
        <f>IFERROR(INDEX(DATA2!H$2:H$482,MATCH('Search for Assistance'!$E132,DATA2!$A$2:$A$482,0)),"")</f>
        <v>15 S. Old State Capitol Plaza 
2nd Floor
Springfield, IL 62701</v>
      </c>
      <c r="M132" s="31" t="str">
        <f>IFERROR(INDEX(DATA2!I$2:I$482,MATCH('Search for Assistance'!$E132,DATA2!$A$2:$A$482,0)),"")</f>
        <v>All, LatinX/Hispanic, African-American/Black, Women, Veterans, Persons with Disabilities, Immigrants, Rural</v>
      </c>
      <c r="N132" s="31" t="str">
        <f>IFERROR(INDEX(DATA2!J$2:J$482,MATCH('Search for Assistance'!$E132,DATA2!$A$2:$A$482,0)),"")</f>
        <v>English, Spanish</v>
      </c>
      <c r="O132" s="31" t="str">
        <f>IFERROR(INDEX(DATA2!K$2:K$482,MATCH('Search for Assistance'!$E132,DATA2!$A$2:$A$482,0)),"")</f>
        <v>Sangamon</v>
      </c>
      <c r="P132" s="31" t="str">
        <f>IFERROR(INDEX(DATA2!L$2:L$482,MATCH('Search for Assistance'!$E132,DATA2!$A$2:$A$482,0)),"")</f>
        <v>Any Area in Sangamon County</v>
      </c>
      <c r="Q132" s="3"/>
    </row>
    <row r="133" spans="1:17" ht="64.150000000000006" customHeight="1" x14ac:dyDescent="0.4">
      <c r="A133" s="33"/>
      <c r="B133" s="33"/>
      <c r="C133" s="33"/>
      <c r="D133" s="33"/>
      <c r="E133" s="4">
        <f>DATA2!U128</f>
        <v>127</v>
      </c>
      <c r="F133" s="29" t="str">
        <f t="shared" si="1"/>
        <v>Vermilion Advantage</v>
      </c>
      <c r="G133" s="30" t="str">
        <f>IFERROR(INDEX(DATA2!C$2:C$482,MATCH('Search for Assistance'!$E133,DATA2!$A$2:$A$482,0)),"")</f>
        <v>Vermilion Advantage</v>
      </c>
      <c r="H133" s="30" t="str">
        <f>IFERROR(INDEX(DATA2!D$2:D$482,MATCH('Search for Assistance'!$E133,DATA2!$A$2:$A$482,0)),"")</f>
        <v>https://www.vermilionadvantage.com/</v>
      </c>
      <c r="I133" s="31" t="str">
        <f>IFERROR(INDEX(DATA2!E$2:E$482,MATCH('Search for Assistance'!$E133,DATA2!$A$2:$A$482,0)),"")</f>
        <v>Tim Dudley</v>
      </c>
      <c r="J133" s="31" t="str">
        <f>IFERROR(INDEX(DATA2!F$2:F$482,MATCH('Search for Assistance'!$E133,DATA2!$A$2:$A$482,0)),"")</f>
        <v>217-442-6201</v>
      </c>
      <c r="K133" s="31" t="str">
        <f>IFERROR(INDEX(DATA2!G$2:G$482,MATCH('Search for Assistance'!$E133,DATA2!$A$2:$A$482,0)),"")</f>
        <v>ceo@vermilionadvantage.com</v>
      </c>
      <c r="L133" s="31" t="str">
        <f>IFERROR(INDEX(DATA2!H$2:H$482,MATCH('Search for Assistance'!$E133,DATA2!$A$2:$A$482,0)),"")</f>
        <v>15 N. Walnut Street
Danville, IL 61832</v>
      </c>
      <c r="M133" s="31" t="str">
        <f>IFERROR(INDEX(DATA2!I$2:I$482,MATCH('Search for Assistance'!$E133,DATA2!$A$2:$A$482,0)),"")</f>
        <v>All, LatinX/Hispanic, African-American/Black, Women, Veterans, Rural</v>
      </c>
      <c r="N133" s="31" t="str">
        <f>IFERROR(INDEX(DATA2!J$2:J$482,MATCH('Search for Assistance'!$E133,DATA2!$A$2:$A$482,0)),"")</f>
        <v>English</v>
      </c>
      <c r="O133" s="31" t="str">
        <f>IFERROR(INDEX(DATA2!K$2:K$482,MATCH('Search for Assistance'!$E133,DATA2!$A$2:$A$482,0)),"")</f>
        <v>Vermilion</v>
      </c>
      <c r="P133" s="31" t="str">
        <f>IFERROR(INDEX(DATA2!L$2:L$482,MATCH('Search for Assistance'!$E133,DATA2!$A$2:$A$482,0)),"")</f>
        <v>Any Area in Vermilion County</v>
      </c>
      <c r="Q133" s="3"/>
    </row>
    <row r="134" spans="1:17" ht="64.150000000000006" customHeight="1" x14ac:dyDescent="0.4">
      <c r="A134" s="33"/>
      <c r="B134" s="33"/>
      <c r="C134" s="33"/>
      <c r="D134" s="33"/>
      <c r="E134" s="4">
        <f>DATA2!U129</f>
        <v>128</v>
      </c>
      <c r="F134" s="29" t="str">
        <f t="shared" si="1"/>
        <v>Washington Chamber of Commerce</v>
      </c>
      <c r="G134" s="30" t="str">
        <f>IFERROR(INDEX(DATA2!C$2:C$482,MATCH('Search for Assistance'!$E134,DATA2!$A$2:$A$482,0)),"")</f>
        <v>Washington Chamber of Commerce</v>
      </c>
      <c r="H134" s="30" t="str">
        <f>IFERROR(INDEX(DATA2!D$2:D$482,MATCH('Search for Assistance'!$E134,DATA2!$A$2:$A$482,0)),"")</f>
        <v>http://washingtoncoc.com/</v>
      </c>
      <c r="I134" s="31" t="str">
        <f>IFERROR(INDEX(DATA2!E$2:E$482,MATCH('Search for Assistance'!$E134,DATA2!$A$2:$A$482,0)),"")</f>
        <v>Chevie Kriete</v>
      </c>
      <c r="J134" s="31" t="str">
        <f>IFERROR(INDEX(DATA2!F$2:F$482,MATCH('Search for Assistance'!$E134,DATA2!$A$2:$A$482,0)),"")</f>
        <v>309-989-7219</v>
      </c>
      <c r="K134" s="31" t="str">
        <f>IFERROR(INDEX(DATA2!G$2:G$482,MATCH('Search for Assistance'!$E134,DATA2!$A$2:$A$482,0)),"")</f>
        <v>chevie@washingtoncoc.com</v>
      </c>
      <c r="L134" s="31" t="str">
        <f>IFERROR(INDEX(DATA2!H$2:H$482,MATCH('Search for Assistance'!$E134,DATA2!$A$2:$A$482,0)),"")</f>
        <v>105 S. Spruce St. 
PO Box 262
Washington, IL 61571</v>
      </c>
      <c r="M134" s="31" t="str">
        <f>IFERROR(INDEX(DATA2!I$2:I$482,MATCH('Search for Assistance'!$E134,DATA2!$A$2:$A$482,0)),"")</f>
        <v>All</v>
      </c>
      <c r="N134" s="31" t="str">
        <f>IFERROR(INDEX(DATA2!J$2:J$482,MATCH('Search for Assistance'!$E134,DATA2!$A$2:$A$482,0)),"")</f>
        <v>English</v>
      </c>
      <c r="O134" s="31" t="str">
        <f>IFERROR(INDEX(DATA2!K$2:K$482,MATCH('Search for Assistance'!$E134,DATA2!$A$2:$A$482,0)),"")</f>
        <v>Tazewell</v>
      </c>
      <c r="P134" s="31" t="str">
        <f>IFERROR(INDEX(DATA2!L$2:L$482,MATCH('Search for Assistance'!$E134,DATA2!$A$2:$A$482,0)),"")</f>
        <v>Washington</v>
      </c>
      <c r="Q134" s="3"/>
    </row>
    <row r="135" spans="1:17" ht="64.150000000000006" customHeight="1" x14ac:dyDescent="0.4">
      <c r="A135" s="33"/>
      <c r="B135" s="33"/>
      <c r="C135" s="33"/>
      <c r="D135" s="33"/>
      <c r="E135" s="4">
        <f>DATA2!U130</f>
        <v>129</v>
      </c>
      <c r="F135" s="29" t="str">
        <f t="shared" ref="F135:F198" si="2">HYPERLINK(H135,G135)</f>
        <v>Waubonsee Community College</v>
      </c>
      <c r="G135" s="30" t="str">
        <f>IFERROR(INDEX(DATA2!C$2:C$482,MATCH('Search for Assistance'!$E135,DATA2!$A$2:$A$482,0)),"")</f>
        <v>Waubonsee Community College</v>
      </c>
      <c r="H135" s="30" t="str">
        <f>IFERROR(INDEX(DATA2!D$2:D$482,MATCH('Search for Assistance'!$E135,DATA2!$A$2:$A$482,0)),"")</f>
        <v>https://www.waubonsee.edu/sbdc</v>
      </c>
      <c r="I135" s="31" t="str">
        <f>IFERROR(INDEX(DATA2!E$2:E$482,MATCH('Search for Assistance'!$E135,DATA2!$A$2:$A$482,0)),"")</f>
        <v>Harriet Parker</v>
      </c>
      <c r="J135" s="31" t="str">
        <f>IFERROR(INDEX(DATA2!F$2:F$482,MATCH('Search for Assistance'!$E135,DATA2!$A$2:$A$482,0)),"")</f>
        <v>630-906-4143</v>
      </c>
      <c r="K135" s="31" t="str">
        <f>IFERROR(INDEX(DATA2!G$2:G$482,MATCH('Search for Assistance'!$E135,DATA2!$A$2:$A$482,0)),"")</f>
        <v>hparker@waubonsee.edu</v>
      </c>
      <c r="L135" s="31" t="str">
        <f>IFERROR(INDEX(DATA2!H$2:H$482,MATCH('Search for Assistance'!$E135,DATA2!$A$2:$A$482,0)),"")</f>
        <v>18 S. River St.
Aurora, IL 60506</v>
      </c>
      <c r="M135" s="31" t="str">
        <f>IFERROR(INDEX(DATA2!I$2:I$482,MATCH('Search for Assistance'!$E135,DATA2!$A$2:$A$482,0)),"")</f>
        <v>All, LatinX/Hispanic, African-American/Black, Women</v>
      </c>
      <c r="N135" s="31" t="str">
        <f>IFERROR(INDEX(DATA2!J$2:J$482,MATCH('Search for Assistance'!$E135,DATA2!$A$2:$A$482,0)),"")</f>
        <v>English, Spanish</v>
      </c>
      <c r="O135" s="31" t="str">
        <f>IFERROR(INDEX(DATA2!K$2:K$482,MATCH('Search for Assistance'!$E135,DATA2!$A$2:$A$482,0)),"")</f>
        <v>DeKalb, Kane, Kendall, LaSalle, Will</v>
      </c>
      <c r="P135" s="31" t="str">
        <f>IFERROR(INDEX(DATA2!L$2:L$482,MATCH('Search for Assistance'!$E135,DATA2!$A$2:$A$482,0)),"")</f>
        <v>Any Area in DeKalb County, Any Area in Kane County, Any Area in Kendall County, Any Area in LaSalle County, Any Area in Will County</v>
      </c>
      <c r="Q135" s="3"/>
    </row>
    <row r="136" spans="1:17" ht="64.150000000000006" customHeight="1" x14ac:dyDescent="0.4">
      <c r="A136" s="33"/>
      <c r="B136" s="33"/>
      <c r="C136" s="33"/>
      <c r="D136" s="33"/>
      <c r="E136" s="4">
        <f>DATA2!U131</f>
        <v>130</v>
      </c>
      <c r="F136" s="29" t="str">
        <f t="shared" si="2"/>
        <v>Waukegan Main Street</v>
      </c>
      <c r="G136" s="30" t="str">
        <f>IFERROR(INDEX(DATA2!C$2:C$482,MATCH('Search for Assistance'!$E136,DATA2!$A$2:$A$482,0)),"")</f>
        <v>Waukegan Main Street</v>
      </c>
      <c r="H136" s="30" t="str">
        <f>IFERROR(INDEX(DATA2!D$2:D$482,MATCH('Search for Assistance'!$E136,DATA2!$A$2:$A$482,0)),"")</f>
        <v>https://waukeganmainstreet.org/</v>
      </c>
      <c r="I136" s="31" t="str">
        <f>IFERROR(INDEX(DATA2!E$2:E$482,MATCH('Search for Assistance'!$E136,DATA2!$A$2:$A$482,0)),"")</f>
        <v>Josh Beadle</v>
      </c>
      <c r="J136" s="31" t="str">
        <f>IFERROR(INDEX(DATA2!F$2:F$482,MATCH('Search for Assistance'!$E136,DATA2!$A$2:$A$482,0)),"")</f>
        <v>847-623-6650</v>
      </c>
      <c r="K136" s="31" t="str">
        <f>IFERROR(INDEX(DATA2!G$2:G$482,MATCH('Search for Assistance'!$E136,DATA2!$A$2:$A$482,0)),"")</f>
        <v>josh@waukeganmainstreet.org</v>
      </c>
      <c r="L136" s="31" t="str">
        <f>IFERROR(INDEX(DATA2!H$2:H$482,MATCH('Search for Assistance'!$E136,DATA2!$A$2:$A$482,0)),"")</f>
        <v>214 Washington St.
Waukegan, IL 60085</v>
      </c>
      <c r="M136" s="31" t="str">
        <f>IFERROR(INDEX(DATA2!I$2:I$482,MATCH('Search for Assistance'!$E136,DATA2!$A$2:$A$482,0)),"")</f>
        <v>All, LatinX/Hispanic, Women</v>
      </c>
      <c r="N136" s="31" t="str">
        <f>IFERROR(INDEX(DATA2!J$2:J$482,MATCH('Search for Assistance'!$E136,DATA2!$A$2:$A$482,0)),"")</f>
        <v>English</v>
      </c>
      <c r="O136" s="31" t="str">
        <f>IFERROR(INDEX(DATA2!K$2:K$482,MATCH('Search for Assistance'!$E136,DATA2!$A$2:$A$482,0)),"")</f>
        <v>Lake</v>
      </c>
      <c r="P136" s="31" t="str">
        <f>IFERROR(INDEX(DATA2!L$2:L$482,MATCH('Search for Assistance'!$E136,DATA2!$A$2:$A$482,0)),"")</f>
        <v>Waukegan-- Downtown</v>
      </c>
      <c r="Q136" s="3"/>
    </row>
    <row r="137" spans="1:17" ht="64.150000000000006" customHeight="1" x14ac:dyDescent="0.4">
      <c r="A137" s="33"/>
      <c r="B137" s="33"/>
      <c r="C137" s="33"/>
      <c r="D137" s="33"/>
      <c r="E137" s="4">
        <f>DATA2!U132</f>
        <v>131</v>
      </c>
      <c r="F137" s="29" t="str">
        <f t="shared" si="2"/>
        <v>WBDC</v>
      </c>
      <c r="G137" s="30" t="str">
        <f>IFERROR(INDEX(DATA2!C$2:C$482,MATCH('Search for Assistance'!$E137,DATA2!$A$2:$A$482,0)),"")</f>
        <v>WBDC</v>
      </c>
      <c r="H137" s="30" t="str">
        <f>IFERROR(INDEX(DATA2!D$2:D$482,MATCH('Search for Assistance'!$E137,DATA2!$A$2:$A$482,0)),"")</f>
        <v>https://www.wbdc.org</v>
      </c>
      <c r="I137" s="31" t="str">
        <f>IFERROR(INDEX(DATA2!E$2:E$482,MATCH('Search for Assistance'!$E137,DATA2!$A$2:$A$482,0)),"")</f>
        <v>Lotika Pai</v>
      </c>
      <c r="J137" s="31" t="str">
        <f>IFERROR(INDEX(DATA2!F$2:F$482,MATCH('Search for Assistance'!$E137,DATA2!$A$2:$A$482,0)),"")</f>
        <v>312-853-3477</v>
      </c>
      <c r="K137" s="31" t="str">
        <f>IFERROR(INDEX(DATA2!G$2:G$482,MATCH('Search for Assistance'!$E137,DATA2!$A$2:$A$482,0)),"")</f>
        <v>lpai@wbdc.org</v>
      </c>
      <c r="L137" s="31" t="str">
        <f>IFERROR(INDEX(DATA2!H$2:H$482,MATCH('Search for Assistance'!$E137,DATA2!$A$2:$A$482,0)),"")</f>
        <v>8 S Michigan Ave # 400
Chicago, IL 60603</v>
      </c>
      <c r="M137" s="31" t="str">
        <f>IFERROR(INDEX(DATA2!I$2:I$482,MATCH('Search for Assistance'!$E137,DATA2!$A$2:$A$482,0)),"")</f>
        <v>All, African-American/Black, LatinX/Hispanic, Women</v>
      </c>
      <c r="N137" s="31" t="str">
        <f>IFERROR(INDEX(DATA2!J$2:J$482,MATCH('Search for Assistance'!$E137,DATA2!$A$2:$A$482,0)),"")</f>
        <v>English, Spanish</v>
      </c>
      <c r="O137" s="31" t="str">
        <f>IFERROR(INDEX(DATA2!K$2:K$482,MATCH('Search for Assistance'!$E137,DATA2!$A$2:$A$482,0)),"")</f>
        <v>Cook</v>
      </c>
      <c r="P137" s="31" t="str">
        <f>IFERROR(INDEX(DATA2!L$2:L$482,MATCH('Search for Assistance'!$E137,DATA2!$A$2:$A$482,0)),"")</f>
        <v>Any Area in Cook County</v>
      </c>
      <c r="Q137" s="3"/>
    </row>
    <row r="138" spans="1:17" ht="64.150000000000006" customHeight="1" x14ac:dyDescent="0.4">
      <c r="A138" s="33"/>
      <c r="B138" s="33"/>
      <c r="C138" s="33"/>
      <c r="D138" s="33"/>
      <c r="E138" s="4">
        <f>DATA2!U133</f>
        <v>132</v>
      </c>
      <c r="F138" s="29" t="str">
        <f t="shared" si="2"/>
        <v>West Humboldt Park Development Council</v>
      </c>
      <c r="G138" s="30" t="str">
        <f>IFERROR(INDEX(DATA2!C$2:C$482,MATCH('Search for Assistance'!$E138,DATA2!$A$2:$A$482,0)),"")</f>
        <v>West Humboldt Park Development Council</v>
      </c>
      <c r="H138" s="30" t="str">
        <f>IFERROR(INDEX(DATA2!D$2:D$482,MATCH('Search for Assistance'!$E138,DATA2!$A$2:$A$482,0)),"")</f>
        <v>https://www.whpdevelopmentcouncil.net/</v>
      </c>
      <c r="I138" s="31" t="str">
        <f>IFERROR(INDEX(DATA2!E$2:E$482,MATCH('Search for Assistance'!$E138,DATA2!$A$2:$A$482,0)),"")</f>
        <v>Adrienne Whitney-Boykin</v>
      </c>
      <c r="J138" s="31" t="str">
        <f>IFERROR(INDEX(DATA2!F$2:F$482,MATCH('Search for Assistance'!$E138,DATA2!$A$2:$A$482,0)),"")</f>
        <v>773-342-0036</v>
      </c>
      <c r="K138" s="31" t="str">
        <f>IFERROR(INDEX(DATA2!G$2:G$482,MATCH('Search for Assistance'!$E138,DATA2!$A$2:$A$482,0)),"")</f>
        <v>Adrienne@whpdevelopmentcouncil.net</v>
      </c>
      <c r="L138" s="31" t="str">
        <f>IFERROR(INDEX(DATA2!H$2:H$482,MATCH('Search for Assistance'!$E138,DATA2!$A$2:$A$482,0)),"")</f>
        <v>3620 W. Chicago Ave
Chicago, IL 60651</v>
      </c>
      <c r="M138" s="31" t="str">
        <f>IFERROR(INDEX(DATA2!I$2:I$482,MATCH('Search for Assistance'!$E138,DATA2!$A$2:$A$482,0)),"")</f>
        <v>All</v>
      </c>
      <c r="N138" s="31" t="str">
        <f>IFERROR(INDEX(DATA2!J$2:J$482,MATCH('Search for Assistance'!$E138,DATA2!$A$2:$A$482,0)),"")</f>
        <v>English, Spanish</v>
      </c>
      <c r="O138" s="31" t="str">
        <f>IFERROR(INDEX(DATA2!K$2:K$482,MATCH('Search for Assistance'!$E138,DATA2!$A$2:$A$482,0)),"")</f>
        <v>Cook</v>
      </c>
      <c r="P138" s="31" t="str">
        <f>IFERROR(INDEX(DATA2!L$2:L$482,MATCH('Search for Assistance'!$E138,DATA2!$A$2:$A$482,0)),"")</f>
        <v>Chicago-- Northwest Side, Chicago-- West Humboldt Park</v>
      </c>
      <c r="Q138" s="3"/>
    </row>
    <row r="139" spans="1:17" ht="64.150000000000006" customHeight="1" x14ac:dyDescent="0.4">
      <c r="A139" s="33"/>
      <c r="B139" s="33"/>
      <c r="C139" s="33"/>
      <c r="D139" s="33"/>
      <c r="E139" s="4">
        <f>DATA2!U134</f>
        <v>133</v>
      </c>
      <c r="F139" s="29" t="str">
        <f t="shared" si="2"/>
        <v>Western Illinois Works</v>
      </c>
      <c r="G139" s="30" t="str">
        <f>IFERROR(INDEX(DATA2!C$2:C$482,MATCH('Search for Assistance'!$E139,DATA2!$A$2:$A$482,0)),"")</f>
        <v>Western Illinois Works</v>
      </c>
      <c r="H139" s="30" t="str">
        <f>IFERROR(INDEX(DATA2!D$2:D$482,MATCH('Search for Assistance'!$E139,DATA2!$A$2:$A$482,0)),"")</f>
        <v>https://www.wiworkforce.com</v>
      </c>
      <c r="I139" s="31" t="str">
        <f>IFERROR(INDEX(DATA2!E$2:E$482,MATCH('Search for Assistance'!$E139,DATA2!$A$2:$A$482,0)),"")</f>
        <v>Blanche Shoup</v>
      </c>
      <c r="J139" s="31" t="str">
        <f>IFERROR(INDEX(DATA2!F$2:F$482,MATCH('Search for Assistance'!$E139,DATA2!$A$2:$A$482,0)),"")</f>
        <v>309-344-1575</v>
      </c>
      <c r="K139" s="31" t="str">
        <f>IFERROR(INDEX(DATA2!G$2:G$482,MATCH('Search for Assistance'!$E139,DATA2!$A$2:$A$482,0)),"")</f>
        <v>lwa14@grics.net</v>
      </c>
      <c r="L139" s="31" t="str">
        <f>IFERROR(INDEX(DATA2!H$2:H$482,MATCH('Search for Assistance'!$E139,DATA2!$A$2:$A$482,0)),"")</f>
        <v>49 N. Prairie Street
Suite B
Galesburg, IL 61401</v>
      </c>
      <c r="M139" s="31" t="str">
        <f>IFERROR(INDEX(DATA2!I$2:I$482,MATCH('Search for Assistance'!$E139,DATA2!$A$2:$A$482,0)),"")</f>
        <v>All</v>
      </c>
      <c r="N139" s="31" t="str">
        <f>IFERROR(INDEX(DATA2!J$2:J$482,MATCH('Search for Assistance'!$E139,DATA2!$A$2:$A$482,0)),"")</f>
        <v>English</v>
      </c>
      <c r="O139" s="31" t="str">
        <f>IFERROR(INDEX(DATA2!K$2:K$482,MATCH('Search for Assistance'!$E139,DATA2!$A$2:$A$482,0)),"")</f>
        <v>Adams, Brown, Hancock, Knox, McDonough, Pike, Schuyler, Warren</v>
      </c>
      <c r="P139" s="31" t="str">
        <f>IFERROR(INDEX(DATA2!L$2:L$482,MATCH('Search for Assistance'!$E139,DATA2!$A$2:$A$482,0)),"")</f>
        <v>Any Area in Adams County, Any Area in Brown County, Any Area in Hancock County, Any Area in Knox County, Any Area in McDonough County, Any Area in Pike County, Any Area in Schuyler County, Any Area in Warren County</v>
      </c>
      <c r="Q139" s="3"/>
    </row>
    <row r="140" spans="1:17" ht="64.150000000000006" customHeight="1" x14ac:dyDescent="0.4">
      <c r="A140" s="33"/>
      <c r="B140" s="33"/>
      <c r="C140" s="33"/>
      <c r="D140" s="33"/>
      <c r="E140" s="4">
        <f>DATA2!U135</f>
        <v>134</v>
      </c>
      <c r="F140" s="29" t="str">
        <f t="shared" si="2"/>
        <v>Women's Business Development Center</v>
      </c>
      <c r="G140" s="30" t="str">
        <f>IFERROR(INDEX(DATA2!C$2:C$482,MATCH('Search for Assistance'!$E140,DATA2!$A$2:$A$482,0)),"")</f>
        <v>Women's Business Development Center</v>
      </c>
      <c r="H140" s="30" t="str">
        <f>IFERROR(INDEX(DATA2!D$2:D$482,MATCH('Search for Assistance'!$E140,DATA2!$A$2:$A$482,0)),"")</f>
        <v>https://www.wbdc.org/</v>
      </c>
      <c r="I140" s="31" t="str">
        <f>IFERROR(INDEX(DATA2!E$2:E$482,MATCH('Search for Assistance'!$E140,DATA2!$A$2:$A$482,0)),"")</f>
        <v>Lindsay Mueller</v>
      </c>
      <c r="J140" s="31" t="str">
        <f>IFERROR(INDEX(DATA2!F$2:F$482,MATCH('Search for Assistance'!$E140,DATA2!$A$2:$A$482,0)),"")</f>
        <v>312-853-3477 ext. 490</v>
      </c>
      <c r="K140" s="31" t="str">
        <f>IFERROR(INDEX(DATA2!G$2:G$482,MATCH('Search for Assistance'!$E140,DATA2!$A$2:$A$482,0)),"")</f>
        <v>lmueller@wbdc.org</v>
      </c>
      <c r="L140" s="31" t="str">
        <f>IFERROR(INDEX(DATA2!H$2:H$482,MATCH('Search for Assistance'!$E140,DATA2!$A$2:$A$482,0)),"")</f>
        <v>8 S. Michigan Ave
Suite 400
Chicago, IL 60603</v>
      </c>
      <c r="M140" s="31" t="str">
        <f>IFERROR(INDEX(DATA2!I$2:I$482,MATCH('Search for Assistance'!$E140,DATA2!$A$2:$A$482,0)),"")</f>
        <v>All, LatinX/Hispanic, African-American/Black, Women, Veterans</v>
      </c>
      <c r="N140" s="31" t="str">
        <f>IFERROR(INDEX(DATA2!J$2:J$482,MATCH('Search for Assistance'!$E140,DATA2!$A$2:$A$482,0)),"")</f>
        <v>English</v>
      </c>
      <c r="O140" s="31" t="str">
        <f>IFERROR(INDEX(DATA2!K$2:K$482,MATCH('Search for Assistance'!$E140,DATA2!$A$2:$A$482,0)),"")</f>
        <v>DuPage, Kane, Kendall, Will</v>
      </c>
      <c r="P140" s="31" t="str">
        <f>IFERROR(INDEX(DATA2!L$2:L$482,MATCH('Search for Assistance'!$E140,DATA2!$A$2:$A$482,0)),"")</f>
        <v>Any Area in DuPage County, Any Area in Kane County, Any Area in Kendall County, Any Area in Will County</v>
      </c>
      <c r="Q140" s="3"/>
    </row>
    <row r="141" spans="1:17" ht="64.150000000000006" customHeight="1" x14ac:dyDescent="0.4">
      <c r="A141" s="33"/>
      <c r="B141" s="33"/>
      <c r="C141" s="33"/>
      <c r="D141" s="33"/>
      <c r="E141" s="4">
        <f>DATA2!U136</f>
        <v>135</v>
      </c>
      <c r="F141" s="29" t="str">
        <f t="shared" si="2"/>
        <v>SBDC at Bradley University</v>
      </c>
      <c r="G141" s="30" t="str">
        <f>IFERROR(INDEX(DATA2!C$2:C$482,MATCH('Search for Assistance'!$E141,DATA2!$A$2:$A$482,0)),"")</f>
        <v>SBDC at Bradley University</v>
      </c>
      <c r="H141" s="30" t="str">
        <f>IFERROR(INDEX(DATA2!D$2:D$482,MATCH('Search for Assistance'!$E141,DATA2!$A$2:$A$482,0)),"")</f>
        <v>https://www.bradley.edu/academic/colleges/fcba/centers/turner/centers/sbdc/</v>
      </c>
      <c r="I141" s="31" t="str">
        <f>IFERROR(INDEX(DATA2!E$2:E$482,MATCH('Search for Assistance'!$E141,DATA2!$A$2:$A$482,0)),"")</f>
        <v>Beatriz Ramirez</v>
      </c>
      <c r="J141" s="31" t="str">
        <f>IFERROR(INDEX(DATA2!F$2:F$482,MATCH('Search for Assistance'!$E141,DATA2!$A$2:$A$482,0)),"")</f>
        <v>309-677-4989</v>
      </c>
      <c r="K141" s="31" t="str">
        <f>IFERROR(INDEX(DATA2!G$2:G$482,MATCH('Search for Assistance'!$E141,DATA2!$A$2:$A$482,0)),"")</f>
        <v>bramirez@bradley.edu</v>
      </c>
      <c r="L141" s="31" t="str">
        <f>IFERROR(INDEX(DATA2!H$2:H$482,MATCH('Search for Assistance'!$E141,DATA2!$A$2:$A$482,0)),"")</f>
        <v>1501 W Bradley Ave
Bus &amp; Engineering Complex
Peoria, IL 61625</v>
      </c>
      <c r="M141" s="31" t="str">
        <f>IFERROR(INDEX(DATA2!I$2:I$482,MATCH('Search for Assistance'!$E141,DATA2!$A$2:$A$482,0)),"")</f>
        <v>All</v>
      </c>
      <c r="N141" s="31" t="str">
        <f>IFERROR(INDEX(DATA2!J$2:J$482,MATCH('Search for Assistance'!$E141,DATA2!$A$2:$A$482,0)),"")</f>
        <v>English, Spanish</v>
      </c>
      <c r="O141" s="31" t="str">
        <f>IFERROR(INDEX(DATA2!K$2:K$482,MATCH('Search for Assistance'!$E141,DATA2!$A$2:$A$482,0)),"")</f>
        <v>Peoria, Tazewell, Woodford, Mason, Stark, Fulton, Marshall</v>
      </c>
      <c r="P141" s="31" t="str">
        <f>IFERROR(INDEX(DATA2!L$2:L$482,MATCH('Search for Assistance'!$E141,DATA2!$A$2:$A$482,0)),"")</f>
        <v>Any Area in Peoria County, Any Area in Tazewell County, Any Area in Woodford County, Any Area in Mason County, Any Area in Stark County, Any Area in Fulton County, Any Area in Marshall County</v>
      </c>
      <c r="Q141" s="3"/>
    </row>
    <row r="142" spans="1:17" ht="64.150000000000006" customHeight="1" x14ac:dyDescent="0.4">
      <c r="A142" s="33"/>
      <c r="B142" s="33"/>
      <c r="C142" s="33"/>
      <c r="D142" s="33"/>
      <c r="E142" s="4">
        <f>DATA2!U137</f>
        <v>136</v>
      </c>
      <c r="F142" s="29" t="str">
        <f t="shared" si="2"/>
        <v>SBDC at Bradley University</v>
      </c>
      <c r="G142" s="30" t="str">
        <f>IFERROR(INDEX(DATA2!C$2:C$482,MATCH('Search for Assistance'!$E142,DATA2!$A$2:$A$482,0)),"")</f>
        <v>SBDC at Bradley University</v>
      </c>
      <c r="H142" s="30" t="str">
        <f>IFERROR(INDEX(DATA2!D$2:D$482,MATCH('Search for Assistance'!$E142,DATA2!$A$2:$A$482,0)),"")</f>
        <v>https://www.bradley.edu/academic/colleges/fcba/centers/turner/centers/sbdc/</v>
      </c>
      <c r="I142" s="31" t="str">
        <f>IFERROR(INDEX(DATA2!E$2:E$482,MATCH('Search for Assistance'!$E142,DATA2!$A$2:$A$482,0)),"")</f>
        <v>Jim Foley</v>
      </c>
      <c r="J142" s="31" t="str">
        <f>IFERROR(INDEX(DATA2!F$2:F$482,MATCH('Search for Assistance'!$E142,DATA2!$A$2:$A$482,0)),"")</f>
        <v>309-677-4989</v>
      </c>
      <c r="K142" s="31" t="str">
        <f>IFERROR(INDEX(DATA2!G$2:G$482,MATCH('Search for Assistance'!$E142,DATA2!$A$2:$A$482,0)),"")</f>
        <v>jff@bradley.edu</v>
      </c>
      <c r="L142" s="31" t="str">
        <f>IFERROR(INDEX(DATA2!H$2:H$482,MATCH('Search for Assistance'!$E142,DATA2!$A$2:$A$482,0)),"")</f>
        <v>1501 W Bradley Ave
Bus &amp; Engineering Complex
Peoria, IL 61625</v>
      </c>
      <c r="M142" s="31" t="str">
        <f>IFERROR(INDEX(DATA2!I$2:I$482,MATCH('Search for Assistance'!$E142,DATA2!$A$2:$A$482,0)),"")</f>
        <v>All</v>
      </c>
      <c r="N142" s="31" t="str">
        <f>IFERROR(INDEX(DATA2!J$2:J$482,MATCH('Search for Assistance'!$E142,DATA2!$A$2:$A$482,0)),"")</f>
        <v>English, Spanish</v>
      </c>
      <c r="O142" s="31" t="str">
        <f>IFERROR(INDEX(DATA2!K$2:K$482,MATCH('Search for Assistance'!$E142,DATA2!$A$2:$A$482,0)),"")</f>
        <v>Peoria, Tazewell, Woodford, Mason, Stark, Fulton, Marshall</v>
      </c>
      <c r="P142" s="31" t="str">
        <f>IFERROR(INDEX(DATA2!L$2:L$482,MATCH('Search for Assistance'!$E142,DATA2!$A$2:$A$482,0)),"")</f>
        <v>Any Area in Peoria County, Any Area in Tazewell County, Any Area in Woodford County, Any Area in Mason County, Any Area in Stark County, Any Area in Fulton County, Any Area in Marshall County</v>
      </c>
      <c r="Q142" s="3"/>
    </row>
    <row r="143" spans="1:17" ht="64.150000000000006" customHeight="1" x14ac:dyDescent="0.4">
      <c r="A143" s="33"/>
      <c r="B143" s="33"/>
      <c r="C143" s="33"/>
      <c r="D143" s="33"/>
      <c r="E143" s="4">
        <f>DATA2!U138</f>
        <v>137</v>
      </c>
      <c r="F143" s="29" t="str">
        <f t="shared" si="2"/>
        <v>SBDC at Bradley University</v>
      </c>
      <c r="G143" s="30" t="str">
        <f>IFERROR(INDEX(DATA2!C$2:C$482,MATCH('Search for Assistance'!$E143,DATA2!$A$2:$A$482,0)),"")</f>
        <v>SBDC at Bradley University</v>
      </c>
      <c r="H143" s="30" t="str">
        <f>IFERROR(INDEX(DATA2!D$2:D$482,MATCH('Search for Assistance'!$E143,DATA2!$A$2:$A$482,0)),"")</f>
        <v>https://www.bradley.edu/academic/colleges/fcba/centers/turner/centers/sbdc/</v>
      </c>
      <c r="I143" s="31" t="str">
        <f>IFERROR(INDEX(DATA2!E$2:E$482,MATCH('Search for Assistance'!$E143,DATA2!$A$2:$A$482,0)),"")</f>
        <v>Alex Gorsuch</v>
      </c>
      <c r="J143" s="31" t="str">
        <f>IFERROR(INDEX(DATA2!F$2:F$482,MATCH('Search for Assistance'!$E143,DATA2!$A$2:$A$482,0)),"")</f>
        <v>309-677-4989</v>
      </c>
      <c r="K143" s="31" t="str">
        <f>IFERROR(INDEX(DATA2!G$2:G$482,MATCH('Search for Assistance'!$E143,DATA2!$A$2:$A$482,0)),"")</f>
        <v>aegorsuch@magpiinnovations.com</v>
      </c>
      <c r="L143" s="31" t="str">
        <f>IFERROR(INDEX(DATA2!H$2:H$482,MATCH('Search for Assistance'!$E143,DATA2!$A$2:$A$482,0)),"")</f>
        <v>1501 W Bradley Ave
Bus &amp; Engineering Complex
Peoria, IL 61625</v>
      </c>
      <c r="M143" s="31" t="str">
        <f>IFERROR(INDEX(DATA2!I$2:I$482,MATCH('Search for Assistance'!$E143,DATA2!$A$2:$A$482,0)),"")</f>
        <v>All</v>
      </c>
      <c r="N143" s="31" t="str">
        <f>IFERROR(INDEX(DATA2!J$2:J$482,MATCH('Search for Assistance'!$E143,DATA2!$A$2:$A$482,0)),"")</f>
        <v>English, Spanish, Latin, Afrikaans</v>
      </c>
      <c r="O143" s="31" t="str">
        <f>IFERROR(INDEX(DATA2!K$2:K$482,MATCH('Search for Assistance'!$E143,DATA2!$A$2:$A$482,0)),"")</f>
        <v>Peoria, Tazewell, Woodford, Mason, Stark, Fulton, Marshall</v>
      </c>
      <c r="P143" s="31" t="str">
        <f>IFERROR(INDEX(DATA2!L$2:L$482,MATCH('Search for Assistance'!$E143,DATA2!$A$2:$A$482,0)),"")</f>
        <v>Any Area in Peoria County, Any Area in Tazewell County, Any Area in Woodford County, Any Area in Mason County, Any Area in Stark County, Any Area in Fulton County, Any Area in Marshall County</v>
      </c>
      <c r="Q143" s="3"/>
    </row>
    <row r="144" spans="1:17" ht="64.150000000000006" customHeight="1" x14ac:dyDescent="0.4">
      <c r="A144" s="33"/>
      <c r="B144" s="33"/>
      <c r="C144" s="33"/>
      <c r="D144" s="33"/>
      <c r="E144" s="4">
        <f>DATA2!U139</f>
        <v>138</v>
      </c>
      <c r="F144" s="29" t="str">
        <f t="shared" si="2"/>
        <v xml:space="preserve">SBDC at Bradley University </v>
      </c>
      <c r="G144" s="30" t="str">
        <f>IFERROR(INDEX(DATA2!C$2:C$482,MATCH('Search for Assistance'!$E144,DATA2!$A$2:$A$482,0)),"")</f>
        <v xml:space="preserve">SBDC at Bradley University </v>
      </c>
      <c r="H144" s="30" t="str">
        <f>IFERROR(INDEX(DATA2!D$2:D$482,MATCH('Search for Assistance'!$E144,DATA2!$A$2:$A$482,0)),"")</f>
        <v>https://www.bradley.edu/academic/colleges/fcba/centers/turner/centers/sbdc/</v>
      </c>
      <c r="I144" s="31" t="str">
        <f>IFERROR(INDEX(DATA2!E$2:E$482,MATCH('Search for Assistance'!$E144,DATA2!$A$2:$A$482,0)),"")</f>
        <v>Eric Sampson</v>
      </c>
      <c r="J144" s="31" t="str">
        <f>IFERROR(INDEX(DATA2!F$2:F$482,MATCH('Search for Assistance'!$E144,DATA2!$A$2:$A$482,0)),"")</f>
        <v>309-677-4989</v>
      </c>
      <c r="K144" s="31" t="str">
        <f>IFERROR(INDEX(DATA2!G$2:G$482,MATCH('Search for Assistance'!$E144,DATA2!$A$2:$A$482,0)),"")</f>
        <v>illinoissbdc@bradley.edu</v>
      </c>
      <c r="L144" s="31" t="str">
        <f>IFERROR(INDEX(DATA2!H$2:H$482,MATCH('Search for Assistance'!$E144,DATA2!$A$2:$A$482,0)),"")</f>
        <v>1501 W Bradley Ave
Bus &amp; Engineering Complex
Peoria, IL 61625</v>
      </c>
      <c r="M144" s="31" t="str">
        <f>IFERROR(INDEX(DATA2!I$2:I$482,MATCH('Search for Assistance'!$E144,DATA2!$A$2:$A$482,0)),"")</f>
        <v>All</v>
      </c>
      <c r="N144" s="31" t="str">
        <f>IFERROR(INDEX(DATA2!J$2:J$482,MATCH('Search for Assistance'!$E144,DATA2!$A$2:$A$482,0)),"")</f>
        <v>English</v>
      </c>
      <c r="O144" s="31" t="str">
        <f>IFERROR(INDEX(DATA2!K$2:K$482,MATCH('Search for Assistance'!$E144,DATA2!$A$2:$A$482,0)),"")</f>
        <v>Peoria, Tazewell, Woodford, Mason, Stark, Fulton, Marshall</v>
      </c>
      <c r="P144" s="31" t="str">
        <f>IFERROR(INDEX(DATA2!L$2:L$482,MATCH('Search for Assistance'!$E144,DATA2!$A$2:$A$482,0)),"")</f>
        <v>Any Area in Peoria County, Any Area in Tazewell County, Any Area in Woodford County, Any Area in Mason County, Any Area in Stark County, Any Area in Fulton County, Any Area in Marshall County</v>
      </c>
      <c r="Q144" s="3"/>
    </row>
    <row r="145" spans="1:17" ht="64.150000000000006" customHeight="1" x14ac:dyDescent="0.4">
      <c r="A145" s="33"/>
      <c r="B145" s="33"/>
      <c r="C145" s="33"/>
      <c r="D145" s="33"/>
      <c r="E145" s="4">
        <f>DATA2!U140</f>
        <v>139</v>
      </c>
      <c r="F145" s="29" t="str">
        <f t="shared" si="2"/>
        <v>SBDC at Build Bronzeville</v>
      </c>
      <c r="G145" s="30" t="str">
        <f>IFERROR(INDEX(DATA2!C$2:C$482,MATCH('Search for Assistance'!$E145,DATA2!$A$2:$A$482,0)),"")</f>
        <v>SBDC at Build Bronzeville</v>
      </c>
      <c r="H145" s="30" t="str">
        <f>IFERROR(INDEX(DATA2!D$2:D$482,MATCH('Search for Assistance'!$E145,DATA2!$A$2:$A$482,0)),"")</f>
        <v>https://www.buildbronzeville.com/sbdc</v>
      </c>
      <c r="I145" s="31" t="str">
        <f>IFERROR(INDEX(DATA2!E$2:E$482,MATCH('Search for Assistance'!$E145,DATA2!$A$2:$A$482,0)),"")</f>
        <v>Lauren Amos</v>
      </c>
      <c r="J145" s="31" t="str">
        <f>IFERROR(INDEX(DATA2!F$2:F$482,MATCH('Search for Assistance'!$E145,DATA2!$A$2:$A$482,0)),"")</f>
        <v>773-891-4688</v>
      </c>
      <c r="K145" s="31" t="str">
        <f>IFERROR(INDEX(DATA2!G$2:G$482,MATCH('Search for Assistance'!$E145,DATA2!$A$2:$A$482,0)),"")</f>
        <v>sbdc@buildbronzeville.com</v>
      </c>
      <c r="L145" s="31" t="str">
        <f>IFERROR(INDEX(DATA2!H$2:H$482,MATCH('Search for Assistance'!$E145,DATA2!$A$2:$A$482,0)),"")</f>
        <v>5055 S Prairie Ave
Chicago, IL 60615</v>
      </c>
      <c r="M145" s="31" t="str">
        <f>IFERROR(INDEX(DATA2!I$2:I$482,MATCH('Search for Assistance'!$E145,DATA2!$A$2:$A$482,0)),"")</f>
        <v>All, African-American/Black</v>
      </c>
      <c r="N145" s="31" t="str">
        <f>IFERROR(INDEX(DATA2!J$2:J$482,MATCH('Search for Assistance'!$E145,DATA2!$A$2:$A$482,0)),"")</f>
        <v>English</v>
      </c>
      <c r="O145" s="31" t="str">
        <f>IFERROR(INDEX(DATA2!K$2:K$482,MATCH('Search for Assistance'!$E145,DATA2!$A$2:$A$482,0)),"")</f>
        <v>Cook</v>
      </c>
      <c r="P145" s="31" t="str">
        <f>IFERROR(INDEX(DATA2!L$2:L$482,MATCH('Search for Assistance'!$E145,DATA2!$A$2:$A$482,0)),"")</f>
        <v>Chicago-- South Side, Chicago-- Bronzeville</v>
      </c>
      <c r="Q145" s="3"/>
    </row>
    <row r="146" spans="1:17" ht="64.150000000000006" customHeight="1" x14ac:dyDescent="0.4">
      <c r="A146" s="33"/>
      <c r="B146" s="33"/>
      <c r="C146" s="33"/>
      <c r="D146" s="33"/>
      <c r="E146" s="4">
        <f>DATA2!U141</f>
        <v>140</v>
      </c>
      <c r="F146" s="29" t="str">
        <f t="shared" si="2"/>
        <v>SBDC at Build Bronzeville</v>
      </c>
      <c r="G146" s="30" t="str">
        <f>IFERROR(INDEX(DATA2!C$2:C$482,MATCH('Search for Assistance'!$E146,DATA2!$A$2:$A$482,0)),"")</f>
        <v>SBDC at Build Bronzeville</v>
      </c>
      <c r="H146" s="30" t="str">
        <f>IFERROR(INDEX(DATA2!D$2:D$482,MATCH('Search for Assistance'!$E146,DATA2!$A$2:$A$482,0)),"")</f>
        <v>https://www.buildbronzeville.com/sbdc</v>
      </c>
      <c r="I146" s="31" t="str">
        <f>IFERROR(INDEX(DATA2!E$2:E$482,MATCH('Search for Assistance'!$E146,DATA2!$A$2:$A$482,0)),"")</f>
        <v>Bernard Loyd</v>
      </c>
      <c r="J146" s="31" t="str">
        <f>IFERROR(INDEX(DATA2!F$2:F$482,MATCH('Search for Assistance'!$E146,DATA2!$A$2:$A$482,0)),"")</f>
        <v>773-891-4688</v>
      </c>
      <c r="K146" s="31" t="str">
        <f>IFERROR(INDEX(DATA2!G$2:G$482,MATCH('Search for Assistance'!$E146,DATA2!$A$2:$A$482,0)),"")</f>
        <v>bloyd@urbanjuncture.com</v>
      </c>
      <c r="L146" s="31" t="str">
        <f>IFERROR(INDEX(DATA2!H$2:H$482,MATCH('Search for Assistance'!$E146,DATA2!$A$2:$A$482,0)),"")</f>
        <v>5055 S Prairie Ave
Chicago, IL 60615</v>
      </c>
      <c r="M146" s="31" t="str">
        <f>IFERROR(INDEX(DATA2!I$2:I$482,MATCH('Search for Assistance'!$E146,DATA2!$A$2:$A$482,0)),"")</f>
        <v>All, African-American/Black</v>
      </c>
      <c r="N146" s="31" t="str">
        <f>IFERROR(INDEX(DATA2!J$2:J$482,MATCH('Search for Assistance'!$E146,DATA2!$A$2:$A$482,0)),"")</f>
        <v>English, German</v>
      </c>
      <c r="O146" s="31" t="str">
        <f>IFERROR(INDEX(DATA2!K$2:K$482,MATCH('Search for Assistance'!$E146,DATA2!$A$2:$A$482,0)),"")</f>
        <v>Cook</v>
      </c>
      <c r="P146" s="31" t="str">
        <f>IFERROR(INDEX(DATA2!L$2:L$482,MATCH('Search for Assistance'!$E146,DATA2!$A$2:$A$482,0)),"")</f>
        <v>Chicago-- South Side, Chicago-- Bronzeville</v>
      </c>
      <c r="Q146" s="3"/>
    </row>
    <row r="147" spans="1:17" ht="64.150000000000006" customHeight="1" x14ac:dyDescent="0.4">
      <c r="A147" s="33"/>
      <c r="B147" s="33"/>
      <c r="C147" s="33"/>
      <c r="D147" s="33"/>
      <c r="E147" s="4">
        <f>DATA2!U142</f>
        <v>141</v>
      </c>
      <c r="F147" s="29" t="str">
        <f t="shared" si="2"/>
        <v>SBDC at Build Bronzeville</v>
      </c>
      <c r="G147" s="30" t="str">
        <f>IFERROR(INDEX(DATA2!C$2:C$482,MATCH('Search for Assistance'!$E147,DATA2!$A$2:$A$482,0)),"")</f>
        <v>SBDC at Build Bronzeville</v>
      </c>
      <c r="H147" s="30" t="str">
        <f>IFERROR(INDEX(DATA2!D$2:D$482,MATCH('Search for Assistance'!$E147,DATA2!$A$2:$A$482,0)),"")</f>
        <v>https://www.buildbronzeville.com/sbdc</v>
      </c>
      <c r="I147" s="31" t="str">
        <f>IFERROR(INDEX(DATA2!E$2:E$482,MATCH('Search for Assistance'!$E147,DATA2!$A$2:$A$482,0)),"")</f>
        <v>Rebecca Chauncey</v>
      </c>
      <c r="J147" s="31" t="str">
        <f>IFERROR(INDEX(DATA2!F$2:F$482,MATCH('Search for Assistance'!$E147,DATA2!$A$2:$A$482,0)),"")</f>
        <v>773-891-4688</v>
      </c>
      <c r="K147" s="31" t="str">
        <f>IFERROR(INDEX(DATA2!G$2:G$482,MATCH('Search for Assistance'!$E147,DATA2!$A$2:$A$482,0)),"")</f>
        <v>rchauncey@urbanjuncture.com</v>
      </c>
      <c r="L147" s="31" t="str">
        <f>IFERROR(INDEX(DATA2!H$2:H$482,MATCH('Search for Assistance'!$E147,DATA2!$A$2:$A$482,0)),"")</f>
        <v>5055 S Prairie Ave
Chicago, IL 60615</v>
      </c>
      <c r="M147" s="31" t="str">
        <f>IFERROR(INDEX(DATA2!I$2:I$482,MATCH('Search for Assistance'!$E147,DATA2!$A$2:$A$482,0)),"")</f>
        <v>All, African-American/Black</v>
      </c>
      <c r="N147" s="31" t="str">
        <f>IFERROR(INDEX(DATA2!J$2:J$482,MATCH('Search for Assistance'!$E147,DATA2!$A$2:$A$482,0)),"")</f>
        <v>English, Spanish</v>
      </c>
      <c r="O147" s="31" t="str">
        <f>IFERROR(INDEX(DATA2!K$2:K$482,MATCH('Search for Assistance'!$E147,DATA2!$A$2:$A$482,0)),"")</f>
        <v>Cook</v>
      </c>
      <c r="P147" s="31" t="str">
        <f>IFERROR(INDEX(DATA2!L$2:L$482,MATCH('Search for Assistance'!$E147,DATA2!$A$2:$A$482,0)),"")</f>
        <v>Chicago-- South Side, Chicago-- Bronzeville</v>
      </c>
      <c r="Q147" s="3"/>
    </row>
    <row r="148" spans="1:17" ht="64.150000000000006" customHeight="1" x14ac:dyDescent="0.4">
      <c r="A148" s="33"/>
      <c r="B148" s="33"/>
      <c r="C148" s="33"/>
      <c r="D148" s="33"/>
      <c r="E148" s="4">
        <f>DATA2!U143</f>
        <v>142</v>
      </c>
      <c r="F148" s="29" t="str">
        <f t="shared" si="2"/>
        <v>SBDC at Central Illinois</v>
      </c>
      <c r="G148" s="30" t="str">
        <f>IFERROR(INDEX(DATA2!C$2:C$482,MATCH('Search for Assistance'!$E148,DATA2!$A$2:$A$482,0)),"")</f>
        <v>SBDC at Central Illinois</v>
      </c>
      <c r="H148" s="30" t="str">
        <f>IFERROR(INDEX(DATA2!D$2:D$482,MATCH('Search for Assistance'!$E148,DATA2!$A$2:$A$482,0)),"")</f>
        <v>https://www.downtownspringfield.org/business-directory/52562/illinois-small-business-development-center-at-llcc/</v>
      </c>
      <c r="I148" s="31" t="str">
        <f>IFERROR(INDEX(DATA2!E$2:E$482,MATCH('Search for Assistance'!$E148,DATA2!$A$2:$A$482,0)),"")</f>
        <v>Kevin Lust</v>
      </c>
      <c r="J148" s="31" t="str">
        <f>IFERROR(INDEX(DATA2!F$2:F$482,MATCH('Search for Assistance'!$E148,DATA2!$A$2:$A$482,0)),"")</f>
        <v>217-241-3600</v>
      </c>
      <c r="K148" s="31" t="str">
        <f>IFERROR(INDEX(DATA2!G$2:G$482,MATCH('Search for Assistance'!$E148,DATA2!$A$2:$A$482,0)),"")</f>
        <v>kevinlust@cisbdc.com</v>
      </c>
      <c r="L148" s="31" t="str">
        <f>IFERROR(INDEX(DATA2!H$2:H$482,MATCH('Search for Assistance'!$E148,DATA2!$A$2:$A$482,0)),"")</f>
        <v>2401 W White Oaks Dr
Springfield, IL 62704</v>
      </c>
      <c r="M148" s="31" t="str">
        <f>IFERROR(INDEX(DATA2!I$2:I$482,MATCH('Search for Assistance'!$E148,DATA2!$A$2:$A$482,0)),"")</f>
        <v>All</v>
      </c>
      <c r="N148" s="31" t="str">
        <f>IFERROR(INDEX(DATA2!J$2:J$482,MATCH('Search for Assistance'!$E148,DATA2!$A$2:$A$482,0)),"")</f>
        <v>English</v>
      </c>
      <c r="O148" s="31" t="str">
        <f>IFERROR(INDEX(DATA2!K$2:K$482,MATCH('Search for Assistance'!$E148,DATA2!$A$2:$A$482,0)),"")</f>
        <v>Sangamon, Menard, Logan, Christian, Montgomery, Macoupin, Morgan, Cass, Greene, Scott</v>
      </c>
      <c r="P148" s="31" t="str">
        <f>IFERROR(INDEX(DATA2!L$2:L$482,MATCH('Search for Assistance'!$E148,DATA2!$A$2:$A$482,0)),"")</f>
        <v>Any Area in Sangamon County, Any Area in Menard County, Any Area in Logan County, Any Area in Christian County, Any Area in Montgomery County, Any Area in Macoupin County, Any Area in Morgan County, Any Area in Cass County, Any Area in Greene County, Any Area in Scott County</v>
      </c>
      <c r="Q148" s="3"/>
    </row>
    <row r="149" spans="1:17" ht="64.150000000000006" customHeight="1" x14ac:dyDescent="0.4">
      <c r="A149" s="33"/>
      <c r="B149" s="33"/>
      <c r="C149" s="33"/>
      <c r="D149" s="33"/>
      <c r="E149" s="4">
        <f>DATA2!U144</f>
        <v>143</v>
      </c>
      <c r="F149" s="29" t="str">
        <f t="shared" si="2"/>
        <v>SBDC at Champaign County EDC</v>
      </c>
      <c r="G149" s="30" t="str">
        <f>IFERROR(INDEX(DATA2!C$2:C$482,MATCH('Search for Assistance'!$E149,DATA2!$A$2:$A$482,0)),"")</f>
        <v>SBDC at Champaign County EDC</v>
      </c>
      <c r="H149" s="30" t="str">
        <f>IFERROR(INDEX(DATA2!D$2:D$482,MATCH('Search for Assistance'!$E149,DATA2!$A$2:$A$482,0)),"")</f>
        <v>https://www.cusbdc.org/</v>
      </c>
      <c r="I149" s="31" t="str">
        <f>IFERROR(INDEX(DATA2!E$2:E$482,MATCH('Search for Assistance'!$E149,DATA2!$A$2:$A$482,0)),"")</f>
        <v>Mariel Huasanga</v>
      </c>
      <c r="J149" s="31" t="str">
        <f>IFERROR(INDEX(DATA2!F$2:F$482,MATCH('Search for Assistance'!$E149,DATA2!$A$2:$A$482,0)),"")</f>
        <v>217-378-8535</v>
      </c>
      <c r="K149" s="31" t="str">
        <f>IFERROR(INDEX(DATA2!G$2:G$482,MATCH('Search for Assistance'!$E149,DATA2!$A$2:$A$482,0)),"")</f>
        <v xml:space="preserve">mariel@cusbdc.org </v>
      </c>
      <c r="L149" s="31" t="str">
        <f>IFERROR(INDEX(DATA2!H$2:H$482,MATCH('Search for Assistance'!$E149,DATA2!$A$2:$A$482,0)),"")</f>
        <v>1817 S Neil St
Ste 100
Champaign, IL 61820</v>
      </c>
      <c r="M149" s="31" t="str">
        <f>IFERROR(INDEX(DATA2!I$2:I$482,MATCH('Search for Assistance'!$E149,DATA2!$A$2:$A$482,0)),"")</f>
        <v>All, LatinX/Hispanic, African-American/Black, Women, Veterans, Persons with Disabilities, Immigrants, Rural</v>
      </c>
      <c r="N149" s="31" t="str">
        <f>IFERROR(INDEX(DATA2!J$2:J$482,MATCH('Search for Assistance'!$E149,DATA2!$A$2:$A$482,0)),"")</f>
        <v>English, Spanish, French, Italian, Portuguese, Mandarin, Chinese Dialects</v>
      </c>
      <c r="O149" s="31" t="str">
        <f>IFERROR(INDEX(DATA2!K$2:K$482,MATCH('Search for Assistance'!$E149,DATA2!$A$2:$A$482,0)),"")</f>
        <v>Champaign, Clay, Coles, Cumberland, DeWitt, Douglas, Edgar, Effingham, Fayette, Ford, Iroquois, Jasper, Lawrence, Macon, Moultrie, Piatt, Richland, Shelby</v>
      </c>
      <c r="P149" s="31" t="str">
        <f>IFERROR(INDEX(DATA2!L$2:L$482,MATCH('Search for Assistance'!$E149,DATA2!$A$2:$A$482,0)),"")</f>
        <v>Any Area in Champaign County, Any Area in Clay County, Any Area in Coles County, Any Area in Cumberland County, Any Area in DeWitt County, Any Area in Douglas County, Any Area in Edgar County, Any Area in Effingham County, Any Area in Fayette County, Any Area in Ford County, Any Area in Iroquois County, Any Area in Jasper County, Any Area in Lawrence County, Any Area in Macon County, Any Area in Moultrie County, Any Area in Piatt County, Any Area in Richland County, Any Area in Shelby County</v>
      </c>
      <c r="Q149" s="3"/>
    </row>
    <row r="150" spans="1:17" ht="64.150000000000006" customHeight="1" x14ac:dyDescent="0.4">
      <c r="A150" s="33"/>
      <c r="B150" s="33"/>
      <c r="C150" s="33"/>
      <c r="D150" s="33"/>
      <c r="E150" s="4">
        <f>DATA2!U145</f>
        <v>144</v>
      </c>
      <c r="F150" s="29" t="str">
        <f t="shared" si="2"/>
        <v xml:space="preserve">SBDC at Champaign County EDC </v>
      </c>
      <c r="G150" s="30" t="str">
        <f>IFERROR(INDEX(DATA2!C$2:C$482,MATCH('Search for Assistance'!$E150,DATA2!$A$2:$A$482,0)),"")</f>
        <v xml:space="preserve">SBDC at Champaign County EDC </v>
      </c>
      <c r="H150" s="30" t="str">
        <f>IFERROR(INDEX(DATA2!D$2:D$482,MATCH('Search for Assistance'!$E150,DATA2!$A$2:$A$482,0)),"")</f>
        <v>https://www.cusbdc.org/</v>
      </c>
      <c r="I150" s="31" t="str">
        <f>IFERROR(INDEX(DATA2!E$2:E$482,MATCH('Search for Assistance'!$E150,DATA2!$A$2:$A$482,0)),"")</f>
        <v>Don Elmore</v>
      </c>
      <c r="J150" s="31" t="str">
        <f>IFERROR(INDEX(DATA2!F$2:F$482,MATCH('Search for Assistance'!$E150,DATA2!$A$2:$A$482,0)),"")</f>
        <v>217-378-8535</v>
      </c>
      <c r="K150" s="31" t="str">
        <f>IFERROR(INDEX(DATA2!G$2:G$482,MATCH('Search for Assistance'!$E150,DATA2!$A$2:$A$482,0)),"")</f>
        <v>don@cusbdc.org</v>
      </c>
      <c r="L150" s="31" t="str">
        <f>IFERROR(INDEX(DATA2!H$2:H$482,MATCH('Search for Assistance'!$E150,DATA2!$A$2:$A$482,0)),"")</f>
        <v>1817 S Neil St
Ste 100
Champaign, IL 61820</v>
      </c>
      <c r="M150" s="31" t="str">
        <f>IFERROR(INDEX(DATA2!I$2:I$482,MATCH('Search for Assistance'!$E150,DATA2!$A$2:$A$482,0)),"")</f>
        <v>All, LatinX/Hispanic, African-American/Black, Women, Veterans, Persons with Disabilities, Immigrants, Rural</v>
      </c>
      <c r="N150" s="31" t="str">
        <f>IFERROR(INDEX(DATA2!J$2:J$482,MATCH('Search for Assistance'!$E150,DATA2!$A$2:$A$482,0)),"")</f>
        <v>English</v>
      </c>
      <c r="O150" s="31" t="str">
        <f>IFERROR(INDEX(DATA2!K$2:K$482,MATCH('Search for Assistance'!$E150,DATA2!$A$2:$A$482,0)),"")</f>
        <v>Champaign, Clay, Coles, Cumberland, DeWitt, Douglas, Edgar, Effingham, Fayette, Ford, Iroquois, Jasper, Lawrence, Macon, Moultrie, Piatt, Richland, Shelby</v>
      </c>
      <c r="P150" s="31" t="str">
        <f>IFERROR(INDEX(DATA2!L$2:L$482,MATCH('Search for Assistance'!$E150,DATA2!$A$2:$A$482,0)),"")</f>
        <v>Any Area in Champaign County, Any Area in Clay County, Any Area in Coles County, Any Area in Cumberland County, Any Area in DeWitt County, Any Area in Douglas County, Any Area in Edgar County, Any Area in Effingham County, Any Area in Fayette County, Any Area in Ford County, Any Area in Iroquois County, Any Area in Jasper County, Any Area in Lawrence County, Any Area in Macon County, Any Area in Moultrie County, Any Area in Piatt County, Any Area in Richland County, Any Area in Shelby County</v>
      </c>
      <c r="Q150" s="3"/>
    </row>
    <row r="151" spans="1:17" ht="64.150000000000006" customHeight="1" x14ac:dyDescent="0.4">
      <c r="A151" s="33"/>
      <c r="B151" s="33"/>
      <c r="C151" s="33"/>
      <c r="D151" s="33"/>
      <c r="E151" s="4">
        <f>DATA2!U146</f>
        <v>145</v>
      </c>
      <c r="F151" s="29" t="str">
        <f t="shared" si="2"/>
        <v xml:space="preserve">SBDC at Chicagoland Chamber </v>
      </c>
      <c r="G151" s="30" t="str">
        <f>IFERROR(INDEX(DATA2!C$2:C$482,MATCH('Search for Assistance'!$E151,DATA2!$A$2:$A$482,0)),"")</f>
        <v xml:space="preserve">SBDC at Chicagoland Chamber </v>
      </c>
      <c r="H151" s="30" t="str">
        <f>IFERROR(INDEX(DATA2!D$2:D$482,MATCH('Search for Assistance'!$E151,DATA2!$A$2:$A$482,0)),"")</f>
        <v>https://www.chicagolandchamber.org/sbdc/</v>
      </c>
      <c r="I151" s="31" t="str">
        <f>IFERROR(INDEX(DATA2!E$2:E$482,MATCH('Search for Assistance'!$E151,DATA2!$A$2:$A$482,0)),"")</f>
        <v>Stacey Caldwell</v>
      </c>
      <c r="J151" s="31" t="str">
        <f>IFERROR(INDEX(DATA2!F$2:F$482,MATCH('Search for Assistance'!$E151,DATA2!$A$2:$A$482,0)),"")</f>
        <v>312-494-6790</v>
      </c>
      <c r="K151" s="31" t="str">
        <f>IFERROR(INDEX(DATA2!G$2:G$482,MATCH('Search for Assistance'!$E151,DATA2!$A$2:$A$482,0)),"")</f>
        <v>Scaldwell@chicagolandchamber.org</v>
      </c>
      <c r="L151" s="31" t="str">
        <f>IFERROR(INDEX(DATA2!H$2:H$482,MATCH('Search for Assistance'!$E151,DATA2!$A$2:$A$482,0)),"")</f>
        <v>410 N Michigan Ave
Ste 900
Chicago, IL 60611</v>
      </c>
      <c r="M151" s="31" t="str">
        <f>IFERROR(INDEX(DATA2!I$2:I$482,MATCH('Search for Assistance'!$E151,DATA2!$A$2:$A$482,0)),"")</f>
        <v>All</v>
      </c>
      <c r="N151" s="31" t="str">
        <f>IFERROR(INDEX(DATA2!J$2:J$482,MATCH('Search for Assistance'!$E151,DATA2!$A$2:$A$482,0)),"")</f>
        <v>English</v>
      </c>
      <c r="O151" s="31" t="str">
        <f>IFERROR(INDEX(DATA2!K$2:K$482,MATCH('Search for Assistance'!$E151,DATA2!$A$2:$A$482,0)),"")</f>
        <v>Cook</v>
      </c>
      <c r="P151" s="31" t="str">
        <f>IFERROR(INDEX(DATA2!L$2:L$482,MATCH('Search for Assistance'!$E151,DATA2!$A$2:$A$482,0)),"")</f>
        <v>Any Area in Cook County</v>
      </c>
      <c r="Q151" s="3"/>
    </row>
    <row r="152" spans="1:17" ht="64.150000000000006" customHeight="1" x14ac:dyDescent="0.4">
      <c r="A152" s="33"/>
      <c r="B152" s="33"/>
      <c r="C152" s="33"/>
      <c r="D152" s="33"/>
      <c r="E152" s="4">
        <f>DATA2!U147</f>
        <v>146</v>
      </c>
      <c r="F152" s="29" t="str">
        <f t="shared" si="2"/>
        <v>SBDC at Chinese Mutual Aid Association</v>
      </c>
      <c r="G152" s="30" t="str">
        <f>IFERROR(INDEX(DATA2!C$2:C$482,MATCH('Search for Assistance'!$E152,DATA2!$A$2:$A$482,0)),"")</f>
        <v>SBDC at Chinese Mutual Aid Association</v>
      </c>
      <c r="H152" s="30" t="str">
        <f>IFERROR(INDEX(DATA2!D$2:D$482,MATCH('Search for Assistance'!$E152,DATA2!$A$2:$A$482,0)),"")</f>
        <v>https://www.chinesemutualaid.org/illinois-sbdc</v>
      </c>
      <c r="I152" s="31" t="str">
        <f>IFERROR(INDEX(DATA2!E$2:E$482,MATCH('Search for Assistance'!$E152,DATA2!$A$2:$A$482,0)),"")</f>
        <v xml:space="preserve">Connie Chang </v>
      </c>
      <c r="J152" s="31" t="str">
        <f>IFERROR(INDEX(DATA2!F$2:F$482,MATCH('Search for Assistance'!$E152,DATA2!$A$2:$A$482,0)),"")</f>
        <v>773-784-2900</v>
      </c>
      <c r="K152" s="31" t="str">
        <f>IFERROR(INDEX(DATA2!G$2:G$482,MATCH('Search for Assistance'!$E152,DATA2!$A$2:$A$482,0)),"")</f>
        <v>conniec@chinesemutualaid.org</v>
      </c>
      <c r="L152" s="31" t="str">
        <f>IFERROR(INDEX(DATA2!H$2:H$482,MATCH('Search for Assistance'!$E152,DATA2!$A$2:$A$482,0)),"")</f>
        <v>1016 W Argyle St
#3715
Chicago, IL 60640</v>
      </c>
      <c r="M152" s="31" t="str">
        <f>IFERROR(INDEX(DATA2!I$2:I$482,MATCH('Search for Assistance'!$E152,DATA2!$A$2:$A$482,0)),"")</f>
        <v>All, Asian</v>
      </c>
      <c r="N152" s="31" t="str">
        <f>IFERROR(INDEX(DATA2!J$2:J$482,MATCH('Search for Assistance'!$E152,DATA2!$A$2:$A$482,0)),"")</f>
        <v>English, Mandarin</v>
      </c>
      <c r="O152" s="31" t="str">
        <f>IFERROR(INDEX(DATA2!K$2:K$482,MATCH('Search for Assistance'!$E152,DATA2!$A$2:$A$482,0)),"")</f>
        <v>Cook</v>
      </c>
      <c r="P152" s="31" t="str">
        <f>IFERROR(INDEX(DATA2!L$2:L$482,MATCH('Search for Assistance'!$E152,DATA2!$A$2:$A$482,0)),"")</f>
        <v>Any Area in Cook County</v>
      </c>
      <c r="Q152" s="3"/>
    </row>
    <row r="153" spans="1:17" ht="64.150000000000006" customHeight="1" x14ac:dyDescent="0.4">
      <c r="A153" s="33"/>
      <c r="B153" s="33"/>
      <c r="C153" s="33"/>
      <c r="D153" s="33"/>
      <c r="E153" s="4">
        <f>DATA2!U148</f>
        <v>147</v>
      </c>
      <c r="F153" s="29" t="str">
        <f t="shared" si="2"/>
        <v>SBDC at Chinese Mutual Aid Association</v>
      </c>
      <c r="G153" s="30" t="str">
        <f>IFERROR(INDEX(DATA2!C$2:C$482,MATCH('Search for Assistance'!$E153,DATA2!$A$2:$A$482,0)),"")</f>
        <v>SBDC at Chinese Mutual Aid Association</v>
      </c>
      <c r="H153" s="30" t="str">
        <f>IFERROR(INDEX(DATA2!D$2:D$482,MATCH('Search for Assistance'!$E153,DATA2!$A$2:$A$482,0)),"")</f>
        <v>https://www.chinesemutualaid.org/illinois-sbdc</v>
      </c>
      <c r="I153" s="31" t="str">
        <f>IFERROR(INDEX(DATA2!E$2:E$482,MATCH('Search for Assistance'!$E153,DATA2!$A$2:$A$482,0)),"")</f>
        <v>Melanie Costin</v>
      </c>
      <c r="J153" s="31" t="str">
        <f>IFERROR(INDEX(DATA2!F$2:F$482,MATCH('Search for Assistance'!$E153,DATA2!$A$2:$A$482,0)),"")</f>
        <v>773-784-2900</v>
      </c>
      <c r="K153" s="31" t="str">
        <f>IFERROR(INDEX(DATA2!G$2:G$482,MATCH('Search for Assistance'!$E153,DATA2!$A$2:$A$482,0)),"")</f>
        <v>melaniec@chinesemutualaid.org</v>
      </c>
      <c r="L153" s="31" t="str">
        <f>IFERROR(INDEX(DATA2!H$2:H$482,MATCH('Search for Assistance'!$E153,DATA2!$A$2:$A$482,0)),"")</f>
        <v>1016 W Argyle St
#3715
Chicago, IL 60640</v>
      </c>
      <c r="M153" s="31" t="str">
        <f>IFERROR(INDEX(DATA2!I$2:I$482,MATCH('Search for Assistance'!$E153,DATA2!$A$2:$A$482,0)),"")</f>
        <v>All, Asian</v>
      </c>
      <c r="N153" s="31" t="str">
        <f>IFERROR(INDEX(DATA2!J$2:J$482,MATCH('Search for Assistance'!$E153,DATA2!$A$2:$A$482,0)),"")</f>
        <v>English, Tagalog</v>
      </c>
      <c r="O153" s="31" t="str">
        <f>IFERROR(INDEX(DATA2!K$2:K$482,MATCH('Search for Assistance'!$E153,DATA2!$A$2:$A$482,0)),"")</f>
        <v>Cook</v>
      </c>
      <c r="P153" s="31" t="str">
        <f>IFERROR(INDEX(DATA2!L$2:L$482,MATCH('Search for Assistance'!$E153,DATA2!$A$2:$A$482,0)),"")</f>
        <v>Any Area in Cook County</v>
      </c>
      <c r="Q153" s="3"/>
    </row>
    <row r="154" spans="1:17" ht="64.150000000000006" customHeight="1" x14ac:dyDescent="0.4">
      <c r="A154" s="33"/>
      <c r="B154" s="33"/>
      <c r="C154" s="33"/>
      <c r="D154" s="33"/>
      <c r="E154" s="4">
        <f>DATA2!U149</f>
        <v>148</v>
      </c>
      <c r="F154" s="29" t="str">
        <f t="shared" si="2"/>
        <v xml:space="preserve">SBDC at Chinese Mutual Aid Association </v>
      </c>
      <c r="G154" s="30" t="str">
        <f>IFERROR(INDEX(DATA2!C$2:C$482,MATCH('Search for Assistance'!$E154,DATA2!$A$2:$A$482,0)),"")</f>
        <v xml:space="preserve">SBDC at Chinese Mutual Aid Association </v>
      </c>
      <c r="H154" s="30" t="str">
        <f>IFERROR(INDEX(DATA2!D$2:D$482,MATCH('Search for Assistance'!$E154,DATA2!$A$2:$A$482,0)),"")</f>
        <v>https://www.chinesemutualaid.org/illinois-sbdc</v>
      </c>
      <c r="I154" s="31" t="str">
        <f>IFERROR(INDEX(DATA2!E$2:E$482,MATCH('Search for Assistance'!$E154,DATA2!$A$2:$A$482,0)),"")</f>
        <v>Interim Director</v>
      </c>
      <c r="J154" s="31" t="str">
        <f>IFERROR(INDEX(DATA2!F$2:F$482,MATCH('Search for Assistance'!$E154,DATA2!$A$2:$A$482,0)),"")</f>
        <v>773-784-2900</v>
      </c>
      <c r="K154" s="31" t="str">
        <f>IFERROR(INDEX(DATA2!G$2:G$482,MATCH('Search for Assistance'!$E154,DATA2!$A$2:$A$482,0)),"")</f>
        <v>edgarj@chinesemutualaid.org</v>
      </c>
      <c r="L154" s="31" t="str">
        <f>IFERROR(INDEX(DATA2!H$2:H$482,MATCH('Search for Assistance'!$E154,DATA2!$A$2:$A$482,0)),"")</f>
        <v>1016 W Argyle St
#3715
Chicago, IL 60640</v>
      </c>
      <c r="M154" s="31" t="str">
        <f>IFERROR(INDEX(DATA2!I$2:I$482,MATCH('Search for Assistance'!$E154,DATA2!$A$2:$A$482,0)),"")</f>
        <v>All, Asian</v>
      </c>
      <c r="N154" s="31" t="str">
        <f>IFERROR(INDEX(DATA2!J$2:J$482,MATCH('Search for Assistance'!$E154,DATA2!$A$2:$A$482,0)),"")</f>
        <v>English</v>
      </c>
      <c r="O154" s="31" t="str">
        <f>IFERROR(INDEX(DATA2!K$2:K$482,MATCH('Search for Assistance'!$E154,DATA2!$A$2:$A$482,0)),"")</f>
        <v>Cook</v>
      </c>
      <c r="P154" s="31" t="str">
        <f>IFERROR(INDEX(DATA2!L$2:L$482,MATCH('Search for Assistance'!$E154,DATA2!$A$2:$A$482,0)),"")</f>
        <v>Any Area in Cook County</v>
      </c>
      <c r="Q154" s="3"/>
    </row>
    <row r="155" spans="1:17" ht="64.150000000000006" customHeight="1" x14ac:dyDescent="0.4">
      <c r="A155" s="33"/>
      <c r="B155" s="33"/>
      <c r="C155" s="33"/>
      <c r="D155" s="33"/>
      <c r="E155" s="4">
        <f>DATA2!U150</f>
        <v>149</v>
      </c>
      <c r="F155" s="29" t="str">
        <f t="shared" si="2"/>
        <v>SBDC at College of DuPage</v>
      </c>
      <c r="G155" s="30" t="str">
        <f>IFERROR(INDEX(DATA2!C$2:C$482,MATCH('Search for Assistance'!$E155,DATA2!$A$2:$A$482,0)),"")</f>
        <v>SBDC at College of DuPage</v>
      </c>
      <c r="H155" s="30" t="str">
        <f>IFERROR(INDEX(DATA2!D$2:D$482,MATCH('Search for Assistance'!$E155,DATA2!$A$2:$A$482,0)),"")</f>
        <v>https://www.cod.edu/business-development-center/sbdc/index.aspx</v>
      </c>
      <c r="I155" s="31" t="str">
        <f>IFERROR(INDEX(DATA2!E$2:E$482,MATCH('Search for Assistance'!$E155,DATA2!$A$2:$A$482,0)),"")</f>
        <v>Ute Westphal</v>
      </c>
      <c r="J155" s="31" t="str">
        <f>IFERROR(INDEX(DATA2!F$2:F$482,MATCH('Search for Assistance'!$E155,DATA2!$A$2:$A$482,0)),"")</f>
        <v>630-942-2630</v>
      </c>
      <c r="K155" s="31" t="str">
        <f>IFERROR(INDEX(DATA2!G$2:G$482,MATCH('Search for Assistance'!$E155,DATA2!$A$2:$A$482,0)),"")</f>
        <v>westphalu@cod.edu</v>
      </c>
      <c r="L155" s="31" t="str">
        <f>IFERROR(INDEX(DATA2!H$2:H$482,MATCH('Search for Assistance'!$E155,DATA2!$A$2:$A$482,0)),"")</f>
        <v>535 Duane St
Glen Ellyn, IL 60137</v>
      </c>
      <c r="M155" s="31" t="str">
        <f>IFERROR(INDEX(DATA2!I$2:I$482,MATCH('Search for Assistance'!$E155,DATA2!$A$2:$A$482,0)),"")</f>
        <v>All</v>
      </c>
      <c r="N155" s="31" t="str">
        <f>IFERROR(INDEX(DATA2!J$2:J$482,MATCH('Search for Assistance'!$E155,DATA2!$A$2:$A$482,0)),"")</f>
        <v>English, German</v>
      </c>
      <c r="O155" s="31" t="str">
        <f>IFERROR(INDEX(DATA2!K$2:K$482,MATCH('Search for Assistance'!$E155,DATA2!$A$2:$A$482,0)),"")</f>
        <v>DuPage, Will, Kane</v>
      </c>
      <c r="P155" s="31" t="str">
        <f>IFERROR(INDEX(DATA2!L$2:L$482,MATCH('Search for Assistance'!$E155,DATA2!$A$2:$A$482,0)),"")</f>
        <v>Any Area in DuPage County, Any Area in Will County, Any Area in Kane County</v>
      </c>
      <c r="Q155" s="3"/>
    </row>
    <row r="156" spans="1:17" ht="64.150000000000006" customHeight="1" x14ac:dyDescent="0.4">
      <c r="A156" s="33"/>
      <c r="B156" s="33"/>
      <c r="C156" s="33"/>
      <c r="D156" s="33"/>
      <c r="E156" s="4">
        <f>DATA2!U151</f>
        <v>150</v>
      </c>
      <c r="F156" s="29" t="str">
        <f t="shared" si="2"/>
        <v>SBDC at College of DuPage</v>
      </c>
      <c r="G156" s="30" t="str">
        <f>IFERROR(INDEX(DATA2!C$2:C$482,MATCH('Search for Assistance'!$E156,DATA2!$A$2:$A$482,0)),"")</f>
        <v>SBDC at College of DuPage</v>
      </c>
      <c r="H156" s="30" t="str">
        <f>IFERROR(INDEX(DATA2!D$2:D$482,MATCH('Search for Assistance'!$E156,DATA2!$A$2:$A$482,0)),"")</f>
        <v>https://www.cod.edu/business-development-center/sbdc/index.aspx</v>
      </c>
      <c r="I156" s="31" t="str">
        <f>IFERROR(INDEX(DATA2!E$2:E$482,MATCH('Search for Assistance'!$E156,DATA2!$A$2:$A$482,0)),"")</f>
        <v>Genie Bautista</v>
      </c>
      <c r="J156" s="31" t="str">
        <f>IFERROR(INDEX(DATA2!F$2:F$482,MATCH('Search for Assistance'!$E156,DATA2!$A$2:$A$482,0)),"")</f>
        <v>630-942-2630</v>
      </c>
      <c r="K156" s="31" t="str">
        <f>IFERROR(INDEX(DATA2!G$2:G$482,MATCH('Search for Assistance'!$E156,DATA2!$A$2:$A$482,0)),"")</f>
        <v>bautistag@cod.edu</v>
      </c>
      <c r="L156" s="31" t="str">
        <f>IFERROR(INDEX(DATA2!H$2:H$482,MATCH('Search for Assistance'!$E156,DATA2!$A$2:$A$482,0)),"")</f>
        <v>535 Duane St
Glen Ellyn, IL 60137</v>
      </c>
      <c r="M156" s="31" t="str">
        <f>IFERROR(INDEX(DATA2!I$2:I$482,MATCH('Search for Assistance'!$E156,DATA2!$A$2:$A$482,0)),"")</f>
        <v>All</v>
      </c>
      <c r="N156" s="31" t="str">
        <f>IFERROR(INDEX(DATA2!J$2:J$482,MATCH('Search for Assistance'!$E156,DATA2!$A$2:$A$482,0)),"")</f>
        <v>English, Spanish, Tagalog</v>
      </c>
      <c r="O156" s="31" t="str">
        <f>IFERROR(INDEX(DATA2!K$2:K$482,MATCH('Search for Assistance'!$E156,DATA2!$A$2:$A$482,0)),"")</f>
        <v>DuPage, Will, Kane</v>
      </c>
      <c r="P156" s="31" t="str">
        <f>IFERROR(INDEX(DATA2!L$2:L$482,MATCH('Search for Assistance'!$E156,DATA2!$A$2:$A$482,0)),"")</f>
        <v>Any Area in DuPage County, Any Area in Will County, Any Area in Kane County</v>
      </c>
      <c r="Q156" s="3"/>
    </row>
    <row r="157" spans="1:17" ht="64.150000000000006" customHeight="1" x14ac:dyDescent="0.4">
      <c r="A157" s="33"/>
      <c r="B157" s="33"/>
      <c r="C157" s="33"/>
      <c r="D157" s="33"/>
      <c r="E157" s="4">
        <f>DATA2!U152</f>
        <v>151</v>
      </c>
      <c r="F157" s="29" t="str">
        <f t="shared" si="2"/>
        <v>SBDC at College of Lake County</v>
      </c>
      <c r="G157" s="30" t="str">
        <f>IFERROR(INDEX(DATA2!C$2:C$482,MATCH('Search for Assistance'!$E157,DATA2!$A$2:$A$482,0)),"")</f>
        <v>SBDC at College of Lake County</v>
      </c>
      <c r="H157" s="30" t="str">
        <f>IFERROR(INDEX(DATA2!D$2:D$482,MATCH('Search for Assistance'!$E157,DATA2!$A$2:$A$482,0)),"")</f>
        <v>https://www.clcillinois.edu/programs-and-classes/training-for-professionals-and-businesses/illinois-small-business-development-international-trade-center</v>
      </c>
      <c r="I157" s="31" t="str">
        <f>IFERROR(INDEX(DATA2!E$2:E$482,MATCH('Search for Assistance'!$E157,DATA2!$A$2:$A$482,0)),"")</f>
        <v xml:space="preserve">Mitch Bienvenue </v>
      </c>
      <c r="J157" s="31" t="str">
        <f>IFERROR(INDEX(DATA2!F$2:F$482,MATCH('Search for Assistance'!$E157,DATA2!$A$2:$A$482,0)),"")</f>
        <v>847-543-2750</v>
      </c>
      <c r="K157" s="31" t="str">
        <f>IFERROR(INDEX(DATA2!G$2:G$482,MATCH('Search for Assistance'!$E157,DATA2!$A$2:$A$482,0)),"")</f>
        <v xml:space="preserve">mbienvenue@clcillinois.edu </v>
      </c>
      <c r="L157" s="31" t="str">
        <f>IFERROR(INDEX(DATA2!H$2:H$482,MATCH('Search for Assistance'!$E157,DATA2!$A$2:$A$482,0)),"")</f>
        <v>19351 W Washington St
Grayslake, IL 60030</v>
      </c>
      <c r="M157" s="31" t="str">
        <f>IFERROR(INDEX(DATA2!I$2:I$482,MATCH('Search for Assistance'!$E157,DATA2!$A$2:$A$482,0)),"")</f>
        <v>All</v>
      </c>
      <c r="N157" s="31" t="str">
        <f>IFERROR(INDEX(DATA2!J$2:J$482,MATCH('Search for Assistance'!$E157,DATA2!$A$2:$A$482,0)),"")</f>
        <v>English</v>
      </c>
      <c r="O157" s="31" t="str">
        <f>IFERROR(INDEX(DATA2!K$2:K$482,MATCH('Search for Assistance'!$E157,DATA2!$A$2:$A$482,0)),"")</f>
        <v>Lake, Cook, McHenry</v>
      </c>
      <c r="P157" s="31" t="str">
        <f>IFERROR(INDEX(DATA2!L$2:L$482,MATCH('Search for Assistance'!$E157,DATA2!$A$2:$A$482,0)),"")</f>
        <v>Any Area in Lake County, Any Area in Cook County, Any Area in McHenry County</v>
      </c>
      <c r="Q157" s="3"/>
    </row>
    <row r="158" spans="1:17" ht="64.150000000000006" customHeight="1" x14ac:dyDescent="0.4">
      <c r="A158" s="33"/>
      <c r="B158" s="33"/>
      <c r="C158" s="33"/>
      <c r="D158" s="33"/>
      <c r="E158" s="4">
        <f>DATA2!U153</f>
        <v>152</v>
      </c>
      <c r="F158" s="29" t="str">
        <f t="shared" si="2"/>
        <v>SBDC at College of Lake County</v>
      </c>
      <c r="G158" s="30" t="str">
        <f>IFERROR(INDEX(DATA2!C$2:C$482,MATCH('Search for Assistance'!$E158,DATA2!$A$2:$A$482,0)),"")</f>
        <v>SBDC at College of Lake County</v>
      </c>
      <c r="H158" s="30" t="str">
        <f>IFERROR(INDEX(DATA2!D$2:D$482,MATCH('Search for Assistance'!$E158,DATA2!$A$2:$A$482,0)),"")</f>
        <v>https://www.clcillinois.edu/programs-and-classes/training-for-professionals-and-businesses/illinois-small-business-development-international-trade-center</v>
      </c>
      <c r="I158" s="31" t="str">
        <f>IFERROR(INDEX(DATA2!E$2:E$482,MATCH('Search for Assistance'!$E158,DATA2!$A$2:$A$482,0)),"")</f>
        <v>Raj Soni</v>
      </c>
      <c r="J158" s="31" t="str">
        <f>IFERROR(INDEX(DATA2!F$2:F$482,MATCH('Search for Assistance'!$E158,DATA2!$A$2:$A$482,0)),"")</f>
        <v>847-543-2000</v>
      </c>
      <c r="K158" s="31" t="str">
        <f>IFERROR(INDEX(DATA2!G$2:G$482,MATCH('Search for Assistance'!$E158,DATA2!$A$2:$A$482,0)),"")</f>
        <v>rajsbdc@gmail.com</v>
      </c>
      <c r="L158" s="31" t="str">
        <f>IFERROR(INDEX(DATA2!H$2:H$482,MATCH('Search for Assistance'!$E158,DATA2!$A$2:$A$482,0)),"")</f>
        <v>19351 W Washington St
Grayslake, IL 60030</v>
      </c>
      <c r="M158" s="31" t="str">
        <f>IFERROR(INDEX(DATA2!I$2:I$482,MATCH('Search for Assistance'!$E158,DATA2!$A$2:$A$482,0)),"")</f>
        <v>All</v>
      </c>
      <c r="N158" s="31" t="str">
        <f>IFERROR(INDEX(DATA2!J$2:J$482,MATCH('Search for Assistance'!$E158,DATA2!$A$2:$A$482,0)),"")</f>
        <v>English, Hindi, Panjabi</v>
      </c>
      <c r="O158" s="31" t="str">
        <f>IFERROR(INDEX(DATA2!K$2:K$482,MATCH('Search for Assistance'!$E158,DATA2!$A$2:$A$482,0)),"")</f>
        <v>Lake, Cook, McHenry</v>
      </c>
      <c r="P158" s="31" t="str">
        <f>IFERROR(INDEX(DATA2!L$2:L$482,MATCH('Search for Assistance'!$E158,DATA2!$A$2:$A$482,0)),"")</f>
        <v>Any Area in Lake County, Any Area in Cook County, Any Area in McHenry County</v>
      </c>
      <c r="Q158" s="3"/>
    </row>
    <row r="159" spans="1:17" ht="64.150000000000006" customHeight="1" x14ac:dyDescent="0.4">
      <c r="A159" s="33"/>
      <c r="B159" s="33"/>
      <c r="C159" s="33"/>
      <c r="D159" s="33"/>
      <c r="E159" s="4">
        <f>DATA2!U154</f>
        <v>153</v>
      </c>
      <c r="F159" s="29" t="str">
        <f t="shared" si="2"/>
        <v>SBDC at College of Lake County</v>
      </c>
      <c r="G159" s="30" t="str">
        <f>IFERROR(INDEX(DATA2!C$2:C$482,MATCH('Search for Assistance'!$E159,DATA2!$A$2:$A$482,0)),"")</f>
        <v>SBDC at College of Lake County</v>
      </c>
      <c r="H159" s="30" t="str">
        <f>IFERROR(INDEX(DATA2!D$2:D$482,MATCH('Search for Assistance'!$E159,DATA2!$A$2:$A$482,0)),"")</f>
        <v>https://www.clcillinois.edu/programs-and-classes/training-for-professionals-and-businesses/illinois-small-business-development-international-trade-center</v>
      </c>
      <c r="I159" s="31" t="str">
        <f>IFERROR(INDEX(DATA2!E$2:E$482,MATCH('Search for Assistance'!$E159,DATA2!$A$2:$A$482,0)),"")</f>
        <v>Shyam Zalani</v>
      </c>
      <c r="J159" s="31" t="str">
        <f>IFERROR(INDEX(DATA2!F$2:F$482,MATCH('Search for Assistance'!$E159,DATA2!$A$2:$A$482,0)),"")</f>
        <v>847-543-2000</v>
      </c>
      <c r="K159" s="31" t="str">
        <f>IFERROR(INDEX(DATA2!G$2:G$482,MATCH('Search for Assistance'!$E159,DATA2!$A$2:$A$482,0)),"")</f>
        <v>SZalani@usaindace.com</v>
      </c>
      <c r="L159" s="31" t="str">
        <f>IFERROR(INDEX(DATA2!H$2:H$482,MATCH('Search for Assistance'!$E159,DATA2!$A$2:$A$482,0)),"")</f>
        <v>19351 W Washington St
Grayslake, IL 60030</v>
      </c>
      <c r="M159" s="31" t="str">
        <f>IFERROR(INDEX(DATA2!I$2:I$482,MATCH('Search for Assistance'!$E159,DATA2!$A$2:$A$482,0)),"")</f>
        <v>All</v>
      </c>
      <c r="N159" s="31" t="str">
        <f>IFERROR(INDEX(DATA2!J$2:J$482,MATCH('Search for Assistance'!$E159,DATA2!$A$2:$A$482,0)),"")</f>
        <v>English, Hindi, Panjabi, Gujrati, Marathi</v>
      </c>
      <c r="O159" s="31" t="str">
        <f>IFERROR(INDEX(DATA2!K$2:K$482,MATCH('Search for Assistance'!$E159,DATA2!$A$2:$A$482,0)),"")</f>
        <v>Lake, Cook, McHenry</v>
      </c>
      <c r="P159" s="31" t="str">
        <f>IFERROR(INDEX(DATA2!L$2:L$482,MATCH('Search for Assistance'!$E159,DATA2!$A$2:$A$482,0)),"")</f>
        <v>Any Area in Lake County, Any Area in Cook County, Any Area in McHenry County</v>
      </c>
      <c r="Q159" s="3"/>
    </row>
    <row r="160" spans="1:17" ht="64.150000000000006" customHeight="1" x14ac:dyDescent="0.4">
      <c r="A160" s="33"/>
      <c r="B160" s="33"/>
      <c r="C160" s="33"/>
      <c r="D160" s="33"/>
      <c r="E160" s="4">
        <f>DATA2!U155</f>
        <v>154</v>
      </c>
      <c r="F160" s="29" t="str">
        <f t="shared" si="2"/>
        <v>SBDC at College of Lake County</v>
      </c>
      <c r="G160" s="30" t="str">
        <f>IFERROR(INDEX(DATA2!C$2:C$482,MATCH('Search for Assistance'!$E160,DATA2!$A$2:$A$482,0)),"")</f>
        <v>SBDC at College of Lake County</v>
      </c>
      <c r="H160" s="30" t="str">
        <f>IFERROR(INDEX(DATA2!D$2:D$482,MATCH('Search for Assistance'!$E160,DATA2!$A$2:$A$482,0)),"")</f>
        <v>https://www.clcillinois.edu/programs-and-classes/training-for-professionals-and-businesses/illinois-small-business-development-international-trade-center</v>
      </c>
      <c r="I160" s="31" t="str">
        <f>IFERROR(INDEX(DATA2!E$2:E$482,MATCH('Search for Assistance'!$E160,DATA2!$A$2:$A$482,0)),"")</f>
        <v>Kevin Kim</v>
      </c>
      <c r="J160" s="31" t="str">
        <f>IFERROR(INDEX(DATA2!F$2:F$482,MATCH('Search for Assistance'!$E160,DATA2!$A$2:$A$482,0)),"")</f>
        <v>847-543-2000</v>
      </c>
      <c r="K160" s="31" t="str">
        <f>IFERROR(INDEX(DATA2!G$2:G$482,MATCH('Search for Assistance'!$E160,DATA2!$A$2:$A$482,0)),"")</f>
        <v>jkim16@clcillinois.edu</v>
      </c>
      <c r="L160" s="31" t="str">
        <f>IFERROR(INDEX(DATA2!H$2:H$482,MATCH('Search for Assistance'!$E160,DATA2!$A$2:$A$482,0)),"")</f>
        <v>19351 W Washington St
Grayslake, IL 60030</v>
      </c>
      <c r="M160" s="31" t="str">
        <f>IFERROR(INDEX(DATA2!I$2:I$482,MATCH('Search for Assistance'!$E160,DATA2!$A$2:$A$482,0)),"")</f>
        <v>All</v>
      </c>
      <c r="N160" s="31" t="str">
        <f>IFERROR(INDEX(DATA2!J$2:J$482,MATCH('Search for Assistance'!$E160,DATA2!$A$2:$A$482,0)),"")</f>
        <v>English, Korean</v>
      </c>
      <c r="O160" s="31" t="str">
        <f>IFERROR(INDEX(DATA2!K$2:K$482,MATCH('Search for Assistance'!$E160,DATA2!$A$2:$A$482,0)),"")</f>
        <v>Lake, Cook, McHenry</v>
      </c>
      <c r="P160" s="31" t="str">
        <f>IFERROR(INDEX(DATA2!L$2:L$482,MATCH('Search for Assistance'!$E160,DATA2!$A$2:$A$482,0)),"")</f>
        <v>Any Area in Lake County, Any Area in Cook County, Any Area in McHenry County</v>
      </c>
      <c r="Q160" s="3"/>
    </row>
    <row r="161" spans="1:17" ht="64.150000000000006" customHeight="1" x14ac:dyDescent="0.4">
      <c r="A161" s="33"/>
      <c r="B161" s="33"/>
      <c r="C161" s="33"/>
      <c r="D161" s="33"/>
      <c r="E161" s="4">
        <f>DATA2!U156</f>
        <v>155</v>
      </c>
      <c r="F161" s="29" t="str">
        <f t="shared" si="2"/>
        <v>SBDC at College of Lake County</v>
      </c>
      <c r="G161" s="30" t="str">
        <f>IFERROR(INDEX(DATA2!C$2:C$482,MATCH('Search for Assistance'!$E161,DATA2!$A$2:$A$482,0)),"")</f>
        <v>SBDC at College of Lake County</v>
      </c>
      <c r="H161" s="30" t="str">
        <f>IFERROR(INDEX(DATA2!D$2:D$482,MATCH('Search for Assistance'!$E161,DATA2!$A$2:$A$482,0)),"")</f>
        <v>https://www.clcillinois.edu/programs-and-classes/training-for-professionals-and-businesses/illinois-small-business-development-international-trade-center</v>
      </c>
      <c r="I161" s="31" t="str">
        <f>IFERROR(INDEX(DATA2!E$2:E$482,MATCH('Search for Assistance'!$E161,DATA2!$A$2:$A$482,0)),"")</f>
        <v>Jose Manuel Ortiz</v>
      </c>
      <c r="J161" s="31" t="str">
        <f>IFERROR(INDEX(DATA2!F$2:F$482,MATCH('Search for Assistance'!$E161,DATA2!$A$2:$A$482,0)),"")</f>
        <v>847-543-2000</v>
      </c>
      <c r="K161" s="31" t="str">
        <f>IFERROR(INDEX(DATA2!G$2:G$482,MATCH('Search for Assistance'!$E161,DATA2!$A$2:$A$482,0)),"")</f>
        <v>jmortiz@quirogacollege.org</v>
      </c>
      <c r="L161" s="31" t="str">
        <f>IFERROR(INDEX(DATA2!H$2:H$482,MATCH('Search for Assistance'!$E161,DATA2!$A$2:$A$482,0)),"")</f>
        <v>19351 W Washington St
Grayslake, IL 60030</v>
      </c>
      <c r="M161" s="31" t="str">
        <f>IFERROR(INDEX(DATA2!I$2:I$482,MATCH('Search for Assistance'!$E161,DATA2!$A$2:$A$482,0)),"")</f>
        <v>All</v>
      </c>
      <c r="N161" s="31" t="str">
        <f>IFERROR(INDEX(DATA2!J$2:J$482,MATCH('Search for Assistance'!$E161,DATA2!$A$2:$A$482,0)),"")</f>
        <v>English, Spanish</v>
      </c>
      <c r="O161" s="31" t="str">
        <f>IFERROR(INDEX(DATA2!K$2:K$482,MATCH('Search for Assistance'!$E161,DATA2!$A$2:$A$482,0)),"")</f>
        <v>Lake, Cook, McHenry</v>
      </c>
      <c r="P161" s="31" t="str">
        <f>IFERROR(INDEX(DATA2!L$2:L$482,MATCH('Search for Assistance'!$E161,DATA2!$A$2:$A$482,0)),"")</f>
        <v>Any Area in Lake County, Any Area in Cook County, Any Area in McHenry County</v>
      </c>
      <c r="Q161" s="3"/>
    </row>
    <row r="162" spans="1:17" ht="64.150000000000006" customHeight="1" x14ac:dyDescent="0.4">
      <c r="A162" s="33"/>
      <c r="B162" s="33"/>
      <c r="C162" s="33"/>
      <c r="D162" s="33"/>
      <c r="E162" s="4">
        <f>DATA2!U157</f>
        <v>156</v>
      </c>
      <c r="F162" s="29" t="str">
        <f t="shared" si="2"/>
        <v>SBDC at College of Lake County</v>
      </c>
      <c r="G162" s="30" t="str">
        <f>IFERROR(INDEX(DATA2!C$2:C$482,MATCH('Search for Assistance'!$E162,DATA2!$A$2:$A$482,0)),"")</f>
        <v>SBDC at College of Lake County</v>
      </c>
      <c r="H162" s="30" t="str">
        <f>IFERROR(INDEX(DATA2!D$2:D$482,MATCH('Search for Assistance'!$E162,DATA2!$A$2:$A$482,0)),"")</f>
        <v>https://www.clcillinois.edu/programs-and-classes/training-for-professionals-and-businesses/illinois-small-business-development-international-trade-center</v>
      </c>
      <c r="I162" s="31" t="str">
        <f>IFERROR(INDEX(DATA2!E$2:E$482,MATCH('Search for Assistance'!$E162,DATA2!$A$2:$A$482,0)),"")</f>
        <v>Patrick Spatz</v>
      </c>
      <c r="J162" s="31" t="str">
        <f>IFERROR(INDEX(DATA2!F$2:F$482,MATCH('Search for Assistance'!$E162,DATA2!$A$2:$A$482,0)),"")</f>
        <v>847-543-2000</v>
      </c>
      <c r="K162" s="31" t="str">
        <f>IFERROR(INDEX(DATA2!G$2:G$482,MATCH('Search for Assistance'!$E162,DATA2!$A$2:$A$482,0)),"")</f>
        <v>pspatz@gmail.com</v>
      </c>
      <c r="L162" s="31" t="str">
        <f>IFERROR(INDEX(DATA2!H$2:H$482,MATCH('Search for Assistance'!$E162,DATA2!$A$2:$A$482,0)),"")</f>
        <v>19351 W Washington St
Grayslake, IL 60030</v>
      </c>
      <c r="M162" s="31" t="str">
        <f>IFERROR(INDEX(DATA2!I$2:I$482,MATCH('Search for Assistance'!$E162,DATA2!$A$2:$A$482,0)),"")</f>
        <v>All</v>
      </c>
      <c r="N162" s="31" t="str">
        <f>IFERROR(INDEX(DATA2!J$2:J$482,MATCH('Search for Assistance'!$E162,DATA2!$A$2:$A$482,0)),"")</f>
        <v xml:space="preserve">English, Spanish </v>
      </c>
      <c r="O162" s="31" t="str">
        <f>IFERROR(INDEX(DATA2!K$2:K$482,MATCH('Search for Assistance'!$E162,DATA2!$A$2:$A$482,0)),"")</f>
        <v>Lake, Cook, McHenry</v>
      </c>
      <c r="P162" s="31" t="str">
        <f>IFERROR(INDEX(DATA2!L$2:L$482,MATCH('Search for Assistance'!$E162,DATA2!$A$2:$A$482,0)),"")</f>
        <v>Any Area in Lake County, Any Area in Cook County, Any Area in McHenry County</v>
      </c>
      <c r="Q162" s="3"/>
    </row>
    <row r="163" spans="1:17" ht="64.150000000000006" customHeight="1" x14ac:dyDescent="0.4">
      <c r="A163" s="33"/>
      <c r="B163" s="33"/>
      <c r="C163" s="33"/>
      <c r="D163" s="33"/>
      <c r="E163" s="4">
        <f>DATA2!U158</f>
        <v>157</v>
      </c>
      <c r="F163" s="29" t="str">
        <f t="shared" si="2"/>
        <v>SBDC at Danville Area Community College</v>
      </c>
      <c r="G163" s="30" t="str">
        <f>IFERROR(INDEX(DATA2!C$2:C$482,MATCH('Search for Assistance'!$E163,DATA2!$A$2:$A$482,0)),"")</f>
        <v>SBDC at Danville Area Community College</v>
      </c>
      <c r="H163" s="30" t="str">
        <f>IFERROR(INDEX(DATA2!D$2:D$482,MATCH('Search for Assistance'!$E163,DATA2!$A$2:$A$482,0)),"")</f>
        <v>https://illinoissbdcatdacc.com/</v>
      </c>
      <c r="I163" s="31" t="str">
        <f>IFERROR(INDEX(DATA2!E$2:E$482,MATCH('Search for Assistance'!$E163,DATA2!$A$2:$A$482,0)),"")</f>
        <v xml:space="preserve">Earle Steiner </v>
      </c>
      <c r="J163" s="31" t="str">
        <f>IFERROR(INDEX(DATA2!F$2:F$482,MATCH('Search for Assistance'!$E163,DATA2!$A$2:$A$482,0)),"")</f>
        <v>217-442-7232</v>
      </c>
      <c r="K163" s="31" t="str">
        <f>IFERROR(INDEX(DATA2!G$2:G$482,MATCH('Search for Assistance'!$E163,DATA2!$A$2:$A$482,0)),"")</f>
        <v>sbdc@dacc.edu</v>
      </c>
      <c r="L163" s="31" t="str">
        <f>IFERROR(INDEX(DATA2!H$2:H$482,MATCH('Search for Assistance'!$E163,DATA2!$A$2:$A$482,0)),"")</f>
        <v>2000 E Main St
Danville, IL 61832</v>
      </c>
      <c r="M163" s="31" t="str">
        <f>IFERROR(INDEX(DATA2!I$2:I$482,MATCH('Search for Assistance'!$E163,DATA2!$A$2:$A$482,0)),"")</f>
        <v>All</v>
      </c>
      <c r="N163" s="31" t="str">
        <f>IFERROR(INDEX(DATA2!J$2:J$482,MATCH('Search for Assistance'!$E163,DATA2!$A$2:$A$482,0)),"")</f>
        <v>English</v>
      </c>
      <c r="O163" s="31" t="str">
        <f>IFERROR(INDEX(DATA2!K$2:K$482,MATCH('Search for Assistance'!$E163,DATA2!$A$2:$A$482,0)),"")</f>
        <v>Ford, Champaign, Vermilion, Iroquois, Edgar, Paris</v>
      </c>
      <c r="P163" s="31" t="str">
        <f>IFERROR(INDEX(DATA2!L$2:L$482,MATCH('Search for Assistance'!$E163,DATA2!$A$2:$A$482,0)),"")</f>
        <v>Any Area in Ford County, Any Area in Champaign County, Any Area in Vermilion County, Any Area in Iroquois County, Any Area in Edgar County, Any Area in Paris County</v>
      </c>
      <c r="Q163" s="3"/>
    </row>
    <row r="164" spans="1:17" ht="64.150000000000006" customHeight="1" x14ac:dyDescent="0.4">
      <c r="A164" s="33"/>
      <c r="B164" s="33"/>
      <c r="C164" s="33"/>
      <c r="D164" s="33"/>
      <c r="E164" s="4">
        <f>DATA2!U159</f>
        <v>158</v>
      </c>
      <c r="F164" s="29" t="str">
        <f t="shared" si="2"/>
        <v>SBDC at Economic Strategies Development Corporation (ESDC)</v>
      </c>
      <c r="G164" s="30" t="str">
        <f>IFERROR(INDEX(DATA2!C$2:C$482,MATCH('Search for Assistance'!$E164,DATA2!$A$2:$A$482,0)),"")</f>
        <v>SBDC at Economic Strategies Development Corporation (ESDC)</v>
      </c>
      <c r="H164" s="30" t="str">
        <f>IFERROR(INDEX(DATA2!D$2:D$482,MATCH('Search for Assistance'!$E164,DATA2!$A$2:$A$482,0)),"")</f>
        <v>https://esdcchicago.org/ilsbdc</v>
      </c>
      <c r="I164" s="31" t="str">
        <f>IFERROR(INDEX(DATA2!E$2:E$482,MATCH('Search for Assistance'!$E164,DATA2!$A$2:$A$482,0)),"")</f>
        <v>Joseph DeLaGarza</v>
      </c>
      <c r="J164" s="31" t="str">
        <f>IFERROR(INDEX(DATA2!F$2:F$482,MATCH('Search for Assistance'!$E164,DATA2!$A$2:$A$482,0)),"")</f>
        <v>312-733-2287</v>
      </c>
      <c r="K164" s="31" t="str">
        <f>IFERROR(INDEX(DATA2!G$2:G$482,MATCH('Search for Assistance'!$E164,DATA2!$A$2:$A$482,0)),"")</f>
        <v>jdelagarza@esdcchicago.org</v>
      </c>
      <c r="L164" s="31" t="str">
        <f>IFERROR(INDEX(DATA2!H$2:H$482,MATCH('Search for Assistance'!$E164,DATA2!$A$2:$A$482,0)),"")</f>
        <v>1843 S Carpenter St
Chicago, IL 60608</v>
      </c>
      <c r="M164" s="31" t="str">
        <f>IFERROR(INDEX(DATA2!I$2:I$482,MATCH('Search for Assistance'!$E164,DATA2!$A$2:$A$482,0)),"")</f>
        <v>All</v>
      </c>
      <c r="N164" s="31" t="str">
        <f>IFERROR(INDEX(DATA2!J$2:J$482,MATCH('Search for Assistance'!$E164,DATA2!$A$2:$A$482,0)),"")</f>
        <v>English, Spanish</v>
      </c>
      <c r="O164" s="31" t="str">
        <f>IFERROR(INDEX(DATA2!K$2:K$482,MATCH('Search for Assistance'!$E164,DATA2!$A$2:$A$482,0)),"")</f>
        <v>Cook</v>
      </c>
      <c r="P164" s="31" t="str">
        <f>IFERROR(INDEX(DATA2!L$2:L$482,MATCH('Search for Assistance'!$E164,DATA2!$A$2:$A$482,0)),"")</f>
        <v>Any Area in Cook County</v>
      </c>
      <c r="Q164" s="3"/>
    </row>
    <row r="165" spans="1:17" ht="64.150000000000006" customHeight="1" x14ac:dyDescent="0.4">
      <c r="A165" s="33"/>
      <c r="B165" s="33"/>
      <c r="C165" s="33"/>
      <c r="D165" s="33"/>
      <c r="E165" s="4">
        <f>DATA2!U160</f>
        <v>159</v>
      </c>
      <c r="F165" s="29" t="str">
        <f t="shared" si="2"/>
        <v>SBDC at Economic Strategies Development Corporation (ESDC)</v>
      </c>
      <c r="G165" s="30" t="str">
        <f>IFERROR(INDEX(DATA2!C$2:C$482,MATCH('Search for Assistance'!$E165,DATA2!$A$2:$A$482,0)),"")</f>
        <v>SBDC at Economic Strategies Development Corporation (ESDC)</v>
      </c>
      <c r="H165" s="30" t="str">
        <f>IFERROR(INDEX(DATA2!D$2:D$482,MATCH('Search for Assistance'!$E165,DATA2!$A$2:$A$482,0)),"")</f>
        <v>https://esdcchicago.org/ilsbdc</v>
      </c>
      <c r="I165" s="31" t="str">
        <f>IFERROR(INDEX(DATA2!E$2:E$482,MATCH('Search for Assistance'!$E165,DATA2!$A$2:$A$482,0)),"")</f>
        <v>Alex Esparza</v>
      </c>
      <c r="J165" s="31" t="str">
        <f>IFERROR(INDEX(DATA2!F$2:F$482,MATCH('Search for Assistance'!$E165,DATA2!$A$2:$A$482,0)),"")</f>
        <v>312-733-2287</v>
      </c>
      <c r="K165" s="31" t="str">
        <f>IFERROR(INDEX(DATA2!G$2:G$482,MATCH('Search for Assistance'!$E165,DATA2!$A$2:$A$482,0)),"")</f>
        <v>aesparza@esdcchicago.org</v>
      </c>
      <c r="L165" s="31" t="str">
        <f>IFERROR(INDEX(DATA2!H$2:H$482,MATCH('Search for Assistance'!$E165,DATA2!$A$2:$A$482,0)),"")</f>
        <v>1843 S Carpenter St
Chicago, IL 60608</v>
      </c>
      <c r="M165" s="31" t="str">
        <f>IFERROR(INDEX(DATA2!I$2:I$482,MATCH('Search for Assistance'!$E165,DATA2!$A$2:$A$482,0)),"")</f>
        <v>All</v>
      </c>
      <c r="N165" s="31" t="str">
        <f>IFERROR(INDEX(DATA2!J$2:J$482,MATCH('Search for Assistance'!$E165,DATA2!$A$2:$A$482,0)),"")</f>
        <v>English, Spanish</v>
      </c>
      <c r="O165" s="31" t="str">
        <f>IFERROR(INDEX(DATA2!K$2:K$482,MATCH('Search for Assistance'!$E165,DATA2!$A$2:$A$482,0)),"")</f>
        <v>Cook</v>
      </c>
      <c r="P165" s="31" t="str">
        <f>IFERROR(INDEX(DATA2!L$2:L$482,MATCH('Search for Assistance'!$E165,DATA2!$A$2:$A$482,0)),"")</f>
        <v>Any Area in Cook County</v>
      </c>
      <c r="Q165" s="3"/>
    </row>
    <row r="166" spans="1:17" ht="64.150000000000006" customHeight="1" x14ac:dyDescent="0.4">
      <c r="A166" s="33"/>
      <c r="B166" s="33"/>
      <c r="C166" s="33"/>
      <c r="D166" s="33"/>
      <c r="E166" s="4">
        <f>DATA2!U161</f>
        <v>160</v>
      </c>
      <c r="F166" s="29" t="str">
        <f t="shared" si="2"/>
        <v>SBDC at Economic Strategies Development Corporation (ESDC)</v>
      </c>
      <c r="G166" s="30" t="str">
        <f>IFERROR(INDEX(DATA2!C$2:C$482,MATCH('Search for Assistance'!$E166,DATA2!$A$2:$A$482,0)),"")</f>
        <v>SBDC at Economic Strategies Development Corporation (ESDC)</v>
      </c>
      <c r="H166" s="30" t="str">
        <f>IFERROR(INDEX(DATA2!D$2:D$482,MATCH('Search for Assistance'!$E166,DATA2!$A$2:$A$482,0)),"")</f>
        <v>https://esdcchicago.org/ilsbdc</v>
      </c>
      <c r="I166" s="31" t="str">
        <f>IFERROR(INDEX(DATA2!E$2:E$482,MATCH('Search for Assistance'!$E166,DATA2!$A$2:$A$482,0)),"")</f>
        <v>Yuriko Chavez</v>
      </c>
      <c r="J166" s="31" t="str">
        <f>IFERROR(INDEX(DATA2!F$2:F$482,MATCH('Search for Assistance'!$E166,DATA2!$A$2:$A$482,0)),"")</f>
        <v>312-733-2287</v>
      </c>
      <c r="K166" s="31" t="str">
        <f>IFERROR(INDEX(DATA2!G$2:G$482,MATCH('Search for Assistance'!$E166,DATA2!$A$2:$A$482,0)),"")</f>
        <v>ychavez@esdcchicago.org</v>
      </c>
      <c r="L166" s="31" t="str">
        <f>IFERROR(INDEX(DATA2!H$2:H$482,MATCH('Search for Assistance'!$E166,DATA2!$A$2:$A$482,0)),"")</f>
        <v>1843 S Carpenter St
Chicago, IL 60608</v>
      </c>
      <c r="M166" s="31" t="str">
        <f>IFERROR(INDEX(DATA2!I$2:I$482,MATCH('Search for Assistance'!$E166,DATA2!$A$2:$A$482,0)),"")</f>
        <v>All</v>
      </c>
      <c r="N166" s="31" t="str">
        <f>IFERROR(INDEX(DATA2!J$2:J$482,MATCH('Search for Assistance'!$E166,DATA2!$A$2:$A$482,0)),"")</f>
        <v>English, Spanish</v>
      </c>
      <c r="O166" s="31" t="str">
        <f>IFERROR(INDEX(DATA2!K$2:K$482,MATCH('Search for Assistance'!$E166,DATA2!$A$2:$A$482,0)),"")</f>
        <v>Cook</v>
      </c>
      <c r="P166" s="31" t="str">
        <f>IFERROR(INDEX(DATA2!L$2:L$482,MATCH('Search for Assistance'!$E166,DATA2!$A$2:$A$482,0)),"")</f>
        <v>Any Area in Cook County</v>
      </c>
      <c r="Q166" s="3"/>
    </row>
    <row r="167" spans="1:17" ht="64.150000000000006" customHeight="1" x14ac:dyDescent="0.4">
      <c r="A167" s="33"/>
      <c r="B167" s="33"/>
      <c r="C167" s="33"/>
      <c r="D167" s="33"/>
      <c r="E167" s="4">
        <f>DATA2!U162</f>
        <v>161</v>
      </c>
      <c r="F167" s="29" t="str">
        <f t="shared" si="2"/>
        <v>SBDC at Economic Strategies Development Corporation (ESDC)</v>
      </c>
      <c r="G167" s="30" t="str">
        <f>IFERROR(INDEX(DATA2!C$2:C$482,MATCH('Search for Assistance'!$E167,DATA2!$A$2:$A$482,0)),"")</f>
        <v>SBDC at Economic Strategies Development Corporation (ESDC)</v>
      </c>
      <c r="H167" s="30" t="str">
        <f>IFERROR(INDEX(DATA2!D$2:D$482,MATCH('Search for Assistance'!$E167,DATA2!$A$2:$A$482,0)),"")</f>
        <v>https://esdcchicago.org/ilsbdc</v>
      </c>
      <c r="I167" s="31" t="str">
        <f>IFERROR(INDEX(DATA2!E$2:E$482,MATCH('Search for Assistance'!$E167,DATA2!$A$2:$A$482,0)),"")</f>
        <v>Natalie Velazquez</v>
      </c>
      <c r="J167" s="31" t="str">
        <f>IFERROR(INDEX(DATA2!F$2:F$482,MATCH('Search for Assistance'!$E167,DATA2!$A$2:$A$482,0)),"")</f>
        <v>312-733-2287</v>
      </c>
      <c r="K167" s="31" t="str">
        <f>IFERROR(INDEX(DATA2!G$2:G$482,MATCH('Search for Assistance'!$E167,DATA2!$A$2:$A$482,0)),"")</f>
        <v>nvelazquez@esdcchicago.org</v>
      </c>
      <c r="L167" s="31" t="str">
        <f>IFERROR(INDEX(DATA2!H$2:H$482,MATCH('Search for Assistance'!$E167,DATA2!$A$2:$A$482,0)),"")</f>
        <v>1843 S Carpenter St
Chicago, IL 60608</v>
      </c>
      <c r="M167" s="31" t="str">
        <f>IFERROR(INDEX(DATA2!I$2:I$482,MATCH('Search for Assistance'!$E167,DATA2!$A$2:$A$482,0)),"")</f>
        <v>All</v>
      </c>
      <c r="N167" s="31" t="str">
        <f>IFERROR(INDEX(DATA2!J$2:J$482,MATCH('Search for Assistance'!$E167,DATA2!$A$2:$A$482,0)),"")</f>
        <v>English, Spanish</v>
      </c>
      <c r="O167" s="31" t="str">
        <f>IFERROR(INDEX(DATA2!K$2:K$482,MATCH('Search for Assistance'!$E167,DATA2!$A$2:$A$482,0)),"")</f>
        <v>Cook</v>
      </c>
      <c r="P167" s="31" t="str">
        <f>IFERROR(INDEX(DATA2!L$2:L$482,MATCH('Search for Assistance'!$E167,DATA2!$A$2:$A$482,0)),"")</f>
        <v>Any Area in Cook County</v>
      </c>
      <c r="Q167" s="3"/>
    </row>
    <row r="168" spans="1:17" ht="64.150000000000006" customHeight="1" x14ac:dyDescent="0.4">
      <c r="A168" s="33"/>
      <c r="B168" s="33"/>
      <c r="C168" s="33"/>
      <c r="D168" s="33"/>
      <c r="E168" s="4">
        <f>DATA2!U163</f>
        <v>162</v>
      </c>
      <c r="F168" s="29" t="str">
        <f t="shared" si="2"/>
        <v>SBDC at Economic Strategies Development Corporation (ESDC)</v>
      </c>
      <c r="G168" s="30" t="str">
        <f>IFERROR(INDEX(DATA2!C$2:C$482,MATCH('Search for Assistance'!$E168,DATA2!$A$2:$A$482,0)),"")</f>
        <v>SBDC at Economic Strategies Development Corporation (ESDC)</v>
      </c>
      <c r="H168" s="30" t="str">
        <f>IFERROR(INDEX(DATA2!D$2:D$482,MATCH('Search for Assistance'!$E168,DATA2!$A$2:$A$482,0)),"")</f>
        <v>https://esdcchicago.org/ilsbdc</v>
      </c>
      <c r="I168" s="31" t="str">
        <f>IFERROR(INDEX(DATA2!E$2:E$482,MATCH('Search for Assistance'!$E168,DATA2!$A$2:$A$482,0)),"")</f>
        <v>Emmanuel Montez</v>
      </c>
      <c r="J168" s="31" t="str">
        <f>IFERROR(INDEX(DATA2!F$2:F$482,MATCH('Search for Assistance'!$E168,DATA2!$A$2:$A$482,0)),"")</f>
        <v>312-733-2287</v>
      </c>
      <c r="K168" s="31" t="str">
        <f>IFERROR(INDEX(DATA2!G$2:G$482,MATCH('Search for Assistance'!$E168,DATA2!$A$2:$A$482,0)),"")</f>
        <v>emontez@montezassociates.com</v>
      </c>
      <c r="L168" s="31" t="str">
        <f>IFERROR(INDEX(DATA2!H$2:H$482,MATCH('Search for Assistance'!$E168,DATA2!$A$2:$A$482,0)),"")</f>
        <v>1843 S Carpenter St
Chicago, IL 60608</v>
      </c>
      <c r="M168" s="31" t="str">
        <f>IFERROR(INDEX(DATA2!I$2:I$482,MATCH('Search for Assistance'!$E168,DATA2!$A$2:$A$482,0)),"")</f>
        <v>All</v>
      </c>
      <c r="N168" s="31" t="str">
        <f>IFERROR(INDEX(DATA2!J$2:J$482,MATCH('Search for Assistance'!$E168,DATA2!$A$2:$A$482,0)),"")</f>
        <v>English, Spanish</v>
      </c>
      <c r="O168" s="31" t="str">
        <f>IFERROR(INDEX(DATA2!K$2:K$482,MATCH('Search for Assistance'!$E168,DATA2!$A$2:$A$482,0)),"")</f>
        <v>Cook</v>
      </c>
      <c r="P168" s="31" t="str">
        <f>IFERROR(INDEX(DATA2!L$2:L$482,MATCH('Search for Assistance'!$E168,DATA2!$A$2:$A$482,0)),"")</f>
        <v>Any Area in Cook County</v>
      </c>
      <c r="Q168" s="3"/>
    </row>
    <row r="169" spans="1:17" ht="64.150000000000006" customHeight="1" x14ac:dyDescent="0.4">
      <c r="A169" s="33"/>
      <c r="B169" s="33"/>
      <c r="C169" s="33"/>
      <c r="D169" s="33"/>
      <c r="E169" s="4">
        <f>DATA2!U164</f>
        <v>163</v>
      </c>
      <c r="F169" s="29" t="str">
        <f t="shared" si="2"/>
        <v>SBDC at Economic Strategies Development Corporation (ESDC)</v>
      </c>
      <c r="G169" s="30" t="str">
        <f>IFERROR(INDEX(DATA2!C$2:C$482,MATCH('Search for Assistance'!$E169,DATA2!$A$2:$A$482,0)),"")</f>
        <v>SBDC at Economic Strategies Development Corporation (ESDC)</v>
      </c>
      <c r="H169" s="30" t="str">
        <f>IFERROR(INDEX(DATA2!D$2:D$482,MATCH('Search for Assistance'!$E169,DATA2!$A$2:$A$482,0)),"")</f>
        <v>https://esdcchicago.org/ilsbdc</v>
      </c>
      <c r="I169" s="31" t="str">
        <f>IFERROR(INDEX(DATA2!E$2:E$482,MATCH('Search for Assistance'!$E169,DATA2!$A$2:$A$482,0)),"")</f>
        <v>Jaime Garza</v>
      </c>
      <c r="J169" s="31" t="str">
        <f>IFERROR(INDEX(DATA2!F$2:F$482,MATCH('Search for Assistance'!$E169,DATA2!$A$2:$A$482,0)),"")</f>
        <v>312-733-2287</v>
      </c>
      <c r="K169" s="31" t="str">
        <f>IFERROR(INDEX(DATA2!G$2:G$482,MATCH('Search for Assistance'!$E169,DATA2!$A$2:$A$482,0)),"")</f>
        <v>diablerodesign@gmail.com</v>
      </c>
      <c r="L169" s="31" t="str">
        <f>IFERROR(INDEX(DATA2!H$2:H$482,MATCH('Search for Assistance'!$E169,DATA2!$A$2:$A$482,0)),"")</f>
        <v>1843 S Carpenter St
Chicago, IL 60608</v>
      </c>
      <c r="M169" s="31" t="str">
        <f>IFERROR(INDEX(DATA2!I$2:I$482,MATCH('Search for Assistance'!$E169,DATA2!$A$2:$A$482,0)),"")</f>
        <v>All</v>
      </c>
      <c r="N169" s="31" t="str">
        <f>IFERROR(INDEX(DATA2!J$2:J$482,MATCH('Search for Assistance'!$E169,DATA2!$A$2:$A$482,0)),"")</f>
        <v>English, Spanish</v>
      </c>
      <c r="O169" s="31" t="str">
        <f>IFERROR(INDEX(DATA2!K$2:K$482,MATCH('Search for Assistance'!$E169,DATA2!$A$2:$A$482,0)),"")</f>
        <v>Cook</v>
      </c>
      <c r="P169" s="31" t="str">
        <f>IFERROR(INDEX(DATA2!L$2:L$482,MATCH('Search for Assistance'!$E169,DATA2!$A$2:$A$482,0)),"")</f>
        <v>Any Area in Cook County</v>
      </c>
      <c r="Q169" s="3"/>
    </row>
    <row r="170" spans="1:17" ht="64.150000000000006" customHeight="1" x14ac:dyDescent="0.4">
      <c r="A170" s="33"/>
      <c r="B170" s="33"/>
      <c r="C170" s="33"/>
      <c r="D170" s="33"/>
      <c r="E170" s="4">
        <f>DATA2!U165</f>
        <v>164</v>
      </c>
      <c r="F170" s="29" t="str">
        <f t="shared" si="2"/>
        <v>SBDC at Economic Strategies Development Corporation (ESDC)</v>
      </c>
      <c r="G170" s="30" t="str">
        <f>IFERROR(INDEX(DATA2!C$2:C$482,MATCH('Search for Assistance'!$E170,DATA2!$A$2:$A$482,0)),"")</f>
        <v>SBDC at Economic Strategies Development Corporation (ESDC)</v>
      </c>
      <c r="H170" s="30" t="str">
        <f>IFERROR(INDEX(DATA2!D$2:D$482,MATCH('Search for Assistance'!$E170,DATA2!$A$2:$A$482,0)),"")</f>
        <v>https://esdcchicago.org/ilsbdc</v>
      </c>
      <c r="I170" s="31" t="str">
        <f>IFERROR(INDEX(DATA2!E$2:E$482,MATCH('Search for Assistance'!$E170,DATA2!$A$2:$A$482,0)),"")</f>
        <v>Diana Hinojosa</v>
      </c>
      <c r="J170" s="31" t="str">
        <f>IFERROR(INDEX(DATA2!F$2:F$482,MATCH('Search for Assistance'!$E170,DATA2!$A$2:$A$482,0)),"")</f>
        <v>312-733-2287</v>
      </c>
      <c r="K170" s="31" t="str">
        <f>IFERROR(INDEX(DATA2!G$2:G$482,MATCH('Search for Assistance'!$E170,DATA2!$A$2:$A$482,0)),"")</f>
        <v>dhinojosa@esdcchicago.org</v>
      </c>
      <c r="L170" s="31" t="str">
        <f>IFERROR(INDEX(DATA2!H$2:H$482,MATCH('Search for Assistance'!$E170,DATA2!$A$2:$A$482,0)),"")</f>
        <v>1843 S Carpenter St
Chicago, IL 60608</v>
      </c>
      <c r="M170" s="31" t="str">
        <f>IFERROR(INDEX(DATA2!I$2:I$482,MATCH('Search for Assistance'!$E170,DATA2!$A$2:$A$482,0)),"")</f>
        <v>All</v>
      </c>
      <c r="N170" s="31" t="str">
        <f>IFERROR(INDEX(DATA2!J$2:J$482,MATCH('Search for Assistance'!$E170,DATA2!$A$2:$A$482,0)),"")</f>
        <v>English, Spanish</v>
      </c>
      <c r="O170" s="31" t="str">
        <f>IFERROR(INDEX(DATA2!K$2:K$482,MATCH('Search for Assistance'!$E170,DATA2!$A$2:$A$482,0)),"")</f>
        <v>Cook</v>
      </c>
      <c r="P170" s="31" t="str">
        <f>IFERROR(INDEX(DATA2!L$2:L$482,MATCH('Search for Assistance'!$E170,DATA2!$A$2:$A$482,0)),"")</f>
        <v>Any Area in Cook County</v>
      </c>
      <c r="Q170" s="3"/>
    </row>
    <row r="171" spans="1:17" ht="64.150000000000006" customHeight="1" x14ac:dyDescent="0.4">
      <c r="A171" s="33"/>
      <c r="B171" s="33"/>
      <c r="C171" s="33"/>
      <c r="D171" s="33"/>
      <c r="E171" s="4">
        <f>DATA2!U166</f>
        <v>165</v>
      </c>
      <c r="F171" s="29" t="str">
        <f t="shared" si="2"/>
        <v>SBDC at Economic Strategies Development Corporation (ESDC)</v>
      </c>
      <c r="G171" s="30" t="str">
        <f>IFERROR(INDEX(DATA2!C$2:C$482,MATCH('Search for Assistance'!$E171,DATA2!$A$2:$A$482,0)),"")</f>
        <v>SBDC at Economic Strategies Development Corporation (ESDC)</v>
      </c>
      <c r="H171" s="30" t="str">
        <f>IFERROR(INDEX(DATA2!D$2:D$482,MATCH('Search for Assistance'!$E171,DATA2!$A$2:$A$482,0)),"")</f>
        <v>https://esdcchicago.org/ilsbdc</v>
      </c>
      <c r="I171" s="31" t="str">
        <f>IFERROR(INDEX(DATA2!E$2:E$482,MATCH('Search for Assistance'!$E171,DATA2!$A$2:$A$482,0)),"")</f>
        <v>Javier Haro</v>
      </c>
      <c r="J171" s="31" t="str">
        <f>IFERROR(INDEX(DATA2!F$2:F$482,MATCH('Search for Assistance'!$E171,DATA2!$A$2:$A$482,0)),"")</f>
        <v>312-733-2287</v>
      </c>
      <c r="K171" s="31" t="str">
        <f>IFERROR(INDEX(DATA2!G$2:G$482,MATCH('Search for Assistance'!$E171,DATA2!$A$2:$A$482,0)),"")</f>
        <v>javier@foodhe.ro</v>
      </c>
      <c r="L171" s="31" t="str">
        <f>IFERROR(INDEX(DATA2!H$2:H$482,MATCH('Search for Assistance'!$E171,DATA2!$A$2:$A$482,0)),"")</f>
        <v>1843 S Carpenter St
Chicago, IL 60608</v>
      </c>
      <c r="M171" s="31" t="str">
        <f>IFERROR(INDEX(DATA2!I$2:I$482,MATCH('Search for Assistance'!$E171,DATA2!$A$2:$A$482,0)),"")</f>
        <v>All</v>
      </c>
      <c r="N171" s="31" t="str">
        <f>IFERROR(INDEX(DATA2!J$2:J$482,MATCH('Search for Assistance'!$E171,DATA2!$A$2:$A$482,0)),"")</f>
        <v>English, Spanish</v>
      </c>
      <c r="O171" s="31" t="str">
        <f>IFERROR(INDEX(DATA2!K$2:K$482,MATCH('Search for Assistance'!$E171,DATA2!$A$2:$A$482,0)),"")</f>
        <v>Cook</v>
      </c>
      <c r="P171" s="31" t="str">
        <f>IFERROR(INDEX(DATA2!L$2:L$482,MATCH('Search for Assistance'!$E171,DATA2!$A$2:$A$482,0)),"")</f>
        <v>Any Area in Cook County</v>
      </c>
      <c r="Q171" s="3"/>
    </row>
    <row r="172" spans="1:17" ht="64.150000000000006" customHeight="1" x14ac:dyDescent="0.4">
      <c r="A172" s="33"/>
      <c r="B172" s="33"/>
      <c r="C172" s="33"/>
      <c r="D172" s="33"/>
      <c r="E172" s="4">
        <f>DATA2!U167</f>
        <v>166</v>
      </c>
      <c r="F172" s="29" t="str">
        <f t="shared" si="2"/>
        <v>SBDC at Economic Strategies Development Corporation (ESDC)</v>
      </c>
      <c r="G172" s="30" t="str">
        <f>IFERROR(INDEX(DATA2!C$2:C$482,MATCH('Search for Assistance'!$E172,DATA2!$A$2:$A$482,0)),"")</f>
        <v>SBDC at Economic Strategies Development Corporation (ESDC)</v>
      </c>
      <c r="H172" s="30" t="str">
        <f>IFERROR(INDEX(DATA2!D$2:D$482,MATCH('Search for Assistance'!$E172,DATA2!$A$2:$A$482,0)),"")</f>
        <v>https://esdcchicago.org/ilsbdc</v>
      </c>
      <c r="I172" s="31" t="str">
        <f>IFERROR(INDEX(DATA2!E$2:E$482,MATCH('Search for Assistance'!$E172,DATA2!$A$2:$A$482,0)),"")</f>
        <v>Paco Lebron</v>
      </c>
      <c r="J172" s="31" t="str">
        <f>IFERROR(INDEX(DATA2!F$2:F$482,MATCH('Search for Assistance'!$E172,DATA2!$A$2:$A$482,0)),"")</f>
        <v>312-733-2287</v>
      </c>
      <c r="K172" s="31" t="str">
        <f>IFERROR(INDEX(DATA2!G$2:G$482,MATCH('Search for Assistance'!$E172,DATA2!$A$2:$A$482,0)),"")</f>
        <v>paco@prodigyteks.com</v>
      </c>
      <c r="L172" s="31" t="str">
        <f>IFERROR(INDEX(DATA2!H$2:H$482,MATCH('Search for Assistance'!$E172,DATA2!$A$2:$A$482,0)),"")</f>
        <v>1843 S Carpenter St
Chicago, IL 60608</v>
      </c>
      <c r="M172" s="31" t="str">
        <f>IFERROR(INDEX(DATA2!I$2:I$482,MATCH('Search for Assistance'!$E172,DATA2!$A$2:$A$482,0)),"")</f>
        <v>All</v>
      </c>
      <c r="N172" s="31" t="str">
        <f>IFERROR(INDEX(DATA2!J$2:J$482,MATCH('Search for Assistance'!$E172,DATA2!$A$2:$A$482,0)),"")</f>
        <v>English, Spanish</v>
      </c>
      <c r="O172" s="31" t="str">
        <f>IFERROR(INDEX(DATA2!K$2:K$482,MATCH('Search for Assistance'!$E172,DATA2!$A$2:$A$482,0)),"")</f>
        <v>Cook</v>
      </c>
      <c r="P172" s="31" t="str">
        <f>IFERROR(INDEX(DATA2!L$2:L$482,MATCH('Search for Assistance'!$E172,DATA2!$A$2:$A$482,0)),"")</f>
        <v>Any Area in Cook County</v>
      </c>
      <c r="Q172" s="3"/>
    </row>
    <row r="173" spans="1:17" ht="64.150000000000006" customHeight="1" x14ac:dyDescent="0.4">
      <c r="A173" s="33"/>
      <c r="B173" s="33"/>
      <c r="C173" s="33"/>
      <c r="D173" s="33"/>
      <c r="E173" s="4">
        <f>DATA2!U168</f>
        <v>167</v>
      </c>
      <c r="F173" s="29" t="str">
        <f t="shared" si="2"/>
        <v>SBDC at Economic Strategies Development Corporation (ESDC)</v>
      </c>
      <c r="G173" s="30" t="str">
        <f>IFERROR(INDEX(DATA2!C$2:C$482,MATCH('Search for Assistance'!$E173,DATA2!$A$2:$A$482,0)),"")</f>
        <v>SBDC at Economic Strategies Development Corporation (ESDC)</v>
      </c>
      <c r="H173" s="30" t="str">
        <f>IFERROR(INDEX(DATA2!D$2:D$482,MATCH('Search for Assistance'!$E173,DATA2!$A$2:$A$482,0)),"")</f>
        <v>https://esdcchicago.org/ilsbdc</v>
      </c>
      <c r="I173" s="31" t="str">
        <f>IFERROR(INDEX(DATA2!E$2:E$482,MATCH('Search for Assistance'!$E173,DATA2!$A$2:$A$482,0)),"")</f>
        <v>Rene Zepeda</v>
      </c>
      <c r="J173" s="31" t="str">
        <f>IFERROR(INDEX(DATA2!F$2:F$482,MATCH('Search for Assistance'!$E173,DATA2!$A$2:$A$482,0)),"")</f>
        <v>312-733-2287</v>
      </c>
      <c r="K173" s="31" t="str">
        <f>IFERROR(INDEX(DATA2!G$2:G$482,MATCH('Search for Assistance'!$E173,DATA2!$A$2:$A$482,0)),"")</f>
        <v>renezepedaphoto@gmail.com</v>
      </c>
      <c r="L173" s="31" t="str">
        <f>IFERROR(INDEX(DATA2!H$2:H$482,MATCH('Search for Assistance'!$E173,DATA2!$A$2:$A$482,0)),"")</f>
        <v>1843 S Carpenter St
Chicago, IL 60608</v>
      </c>
      <c r="M173" s="31" t="str">
        <f>IFERROR(INDEX(DATA2!I$2:I$482,MATCH('Search for Assistance'!$E173,DATA2!$A$2:$A$482,0)),"")</f>
        <v>All</v>
      </c>
      <c r="N173" s="31" t="str">
        <f>IFERROR(INDEX(DATA2!J$2:J$482,MATCH('Search for Assistance'!$E173,DATA2!$A$2:$A$482,0)),"")</f>
        <v>English, Spanish</v>
      </c>
      <c r="O173" s="31" t="str">
        <f>IFERROR(INDEX(DATA2!K$2:K$482,MATCH('Search for Assistance'!$E173,DATA2!$A$2:$A$482,0)),"")</f>
        <v>Cook</v>
      </c>
      <c r="P173" s="31" t="str">
        <f>IFERROR(INDEX(DATA2!L$2:L$482,MATCH('Search for Assistance'!$E173,DATA2!$A$2:$A$482,0)),"")</f>
        <v>Any Area in Cook County</v>
      </c>
      <c r="Q173" s="3"/>
    </row>
    <row r="174" spans="1:17" ht="64.150000000000006" customHeight="1" x14ac:dyDescent="0.4">
      <c r="A174" s="33"/>
      <c r="B174" s="33"/>
      <c r="C174" s="33"/>
      <c r="D174" s="33"/>
      <c r="E174" s="4">
        <f>DATA2!U169</f>
        <v>168</v>
      </c>
      <c r="F174" s="29" t="str">
        <f t="shared" si="2"/>
        <v>SBDC at Elgin Community College</v>
      </c>
      <c r="G174" s="30" t="str">
        <f>IFERROR(INDEX(DATA2!C$2:C$482,MATCH('Search for Assistance'!$E174,DATA2!$A$2:$A$482,0)),"")</f>
        <v>SBDC at Elgin Community College</v>
      </c>
      <c r="H174" s="30" t="str">
        <f>IFERROR(INDEX(DATA2!D$2:D$482,MATCH('Search for Assistance'!$E174,DATA2!$A$2:$A$482,0)),"")</f>
        <v>https://elgin.edu/business/</v>
      </c>
      <c r="I174" s="31" t="str">
        <f>IFERROR(INDEX(DATA2!E$2:E$482,MATCH('Search for Assistance'!$E174,DATA2!$A$2:$A$482,0)),"")</f>
        <v>Sara Troyer</v>
      </c>
      <c r="J174" s="31" t="str">
        <f>IFERROR(INDEX(DATA2!F$2:F$482,MATCH('Search for Assistance'!$E174,DATA2!$A$2:$A$482,0)),"")</f>
        <v>847-214-7488</v>
      </c>
      <c r="K174" s="31" t="str">
        <f>IFERROR(INDEX(DATA2!G$2:G$482,MATCH('Search for Assistance'!$E174,DATA2!$A$2:$A$482,0)),"")</f>
        <v>stroyer@elgin.edu</v>
      </c>
      <c r="L174" s="31" t="str">
        <f>IFERROR(INDEX(DATA2!H$2:H$482,MATCH('Search for Assistance'!$E174,DATA2!$A$2:$A$482,0)),"")</f>
        <v>1700 Spartan Dr
Building E, Rm E105.03
Elgin, IL 60123</v>
      </c>
      <c r="M174" s="31" t="str">
        <f>IFERROR(INDEX(DATA2!I$2:I$482,MATCH('Search for Assistance'!$E174,DATA2!$A$2:$A$482,0)),"")</f>
        <v>All</v>
      </c>
      <c r="N174" s="31" t="str">
        <f>IFERROR(INDEX(DATA2!J$2:J$482,MATCH('Search for Assistance'!$E174,DATA2!$A$2:$A$482,0)),"")</f>
        <v>English</v>
      </c>
      <c r="O174" s="31" t="str">
        <f>IFERROR(INDEX(DATA2!K$2:K$482,MATCH('Search for Assistance'!$E174,DATA2!$A$2:$A$482,0)),"")</f>
        <v>Cook, Kane, McHenry</v>
      </c>
      <c r="P174" s="31" t="str">
        <f>IFERROR(INDEX(DATA2!L$2:L$482,MATCH('Search for Assistance'!$E174,DATA2!$A$2:$A$482,0)),"")</f>
        <v>Any Area in Cook County, Any Area in Kane County, Any Area in McHenry County</v>
      </c>
      <c r="Q174" s="3"/>
    </row>
    <row r="175" spans="1:17" ht="64.150000000000006" customHeight="1" x14ac:dyDescent="0.4">
      <c r="A175" s="33"/>
      <c r="B175" s="33"/>
      <c r="C175" s="33"/>
      <c r="D175" s="33"/>
      <c r="E175" s="4">
        <f>DATA2!U170</f>
        <v>169</v>
      </c>
      <c r="F175" s="29" t="str">
        <f t="shared" si="2"/>
        <v>SBDC at Elgin Community College</v>
      </c>
      <c r="G175" s="30" t="str">
        <f>IFERROR(INDEX(DATA2!C$2:C$482,MATCH('Search for Assistance'!$E175,DATA2!$A$2:$A$482,0)),"")</f>
        <v>SBDC at Elgin Community College</v>
      </c>
      <c r="H175" s="30" t="str">
        <f>IFERROR(INDEX(DATA2!D$2:D$482,MATCH('Search for Assistance'!$E175,DATA2!$A$2:$A$482,0)),"")</f>
        <v>https://elgin.edu/business/</v>
      </c>
      <c r="I175" s="31" t="str">
        <f>IFERROR(INDEX(DATA2!E$2:E$482,MATCH('Search for Assistance'!$E175,DATA2!$A$2:$A$482,0)),"")</f>
        <v>Henry Izaguirre</v>
      </c>
      <c r="J175" s="31" t="str">
        <f>IFERROR(INDEX(DATA2!F$2:F$482,MATCH('Search for Assistance'!$E175,DATA2!$A$2:$A$482,0)),"")</f>
        <v>847-214-7488</v>
      </c>
      <c r="K175" s="31" t="str">
        <f>IFERROR(INDEX(DATA2!G$2:G$482,MATCH('Search for Assistance'!$E175,DATA2!$A$2:$A$482,0)),"")</f>
        <v>henry.elginsbdc@gmail.com</v>
      </c>
      <c r="L175" s="31" t="str">
        <f>IFERROR(INDEX(DATA2!H$2:H$482,MATCH('Search for Assistance'!$E175,DATA2!$A$2:$A$482,0)),"")</f>
        <v>1700 Spartan Dr
Building E, Rm E105.03
Elgin, IL 60123</v>
      </c>
      <c r="M175" s="31" t="str">
        <f>IFERROR(INDEX(DATA2!I$2:I$482,MATCH('Search for Assistance'!$E175,DATA2!$A$2:$A$482,0)),"")</f>
        <v>All</v>
      </c>
      <c r="N175" s="31" t="str">
        <f>IFERROR(INDEX(DATA2!J$2:J$482,MATCH('Search for Assistance'!$E175,DATA2!$A$2:$A$482,0)),"")</f>
        <v>English, Spanish</v>
      </c>
      <c r="O175" s="31" t="str">
        <f>IFERROR(INDEX(DATA2!K$2:K$482,MATCH('Search for Assistance'!$E175,DATA2!$A$2:$A$482,0)),"")</f>
        <v>Cook, Kane, McHenry</v>
      </c>
      <c r="P175" s="31" t="str">
        <f>IFERROR(INDEX(DATA2!L$2:L$482,MATCH('Search for Assistance'!$E175,DATA2!$A$2:$A$482,0)),"")</f>
        <v>Any Area in Cook County, Any Area in Kane County, Any Area in McHenry County</v>
      </c>
      <c r="Q175" s="3"/>
    </row>
    <row r="176" spans="1:17" ht="64.150000000000006" customHeight="1" x14ac:dyDescent="0.4">
      <c r="A176" s="33"/>
      <c r="B176" s="33"/>
      <c r="C176" s="33"/>
      <c r="D176" s="33"/>
      <c r="E176" s="4">
        <f>DATA2!U171</f>
        <v>170</v>
      </c>
      <c r="F176" s="29" t="str">
        <f t="shared" si="2"/>
        <v>SBDC at Far South CDC</v>
      </c>
      <c r="G176" s="30" t="str">
        <f>IFERROR(INDEX(DATA2!C$2:C$482,MATCH('Search for Assistance'!$E176,DATA2!$A$2:$A$482,0)),"")</f>
        <v>SBDC at Far South CDC</v>
      </c>
      <c r="H176" s="30" t="str">
        <f>IFERROR(INDEX(DATA2!D$2:D$482,MATCH('Search for Assistance'!$E176,DATA2!$A$2:$A$482,0)),"")</f>
        <v>https://www.farsouthcdc.org/il-sbdc/</v>
      </c>
      <c r="I176" s="31" t="str">
        <f>IFERROR(INDEX(DATA2!E$2:E$482,MATCH('Search for Assistance'!$E176,DATA2!$A$2:$A$482,0)),"")</f>
        <v>Kathryn Jackson</v>
      </c>
      <c r="J176" s="31" t="str">
        <f>IFERROR(INDEX(DATA2!F$2:F$482,MATCH('Search for Assistance'!$E176,DATA2!$A$2:$A$482,0)),"")</f>
        <v>773-941-4833</v>
      </c>
      <c r="K176" s="31" t="str">
        <f>IFERROR(INDEX(DATA2!G$2:G$482,MATCH('Search for Assistance'!$E176,DATA2!$A$2:$A$482,0)),"")</f>
        <v>kathryn@farsouthcdc.org</v>
      </c>
      <c r="L176" s="31" t="str">
        <f>IFERROR(INDEX(DATA2!H$2:H$482,MATCH('Search for Assistance'!$E176,DATA2!$A$2:$A$482,0)),"")</f>
        <v>837 W 115th St
Chicago, IL 60643</v>
      </c>
      <c r="M176" s="31" t="str">
        <f>IFERROR(INDEX(DATA2!I$2:I$482,MATCH('Search for Assistance'!$E176,DATA2!$A$2:$A$482,0)),"")</f>
        <v>All, African-American/Black</v>
      </c>
      <c r="N176" s="31" t="str">
        <f>IFERROR(INDEX(DATA2!J$2:J$482,MATCH('Search for Assistance'!$E176,DATA2!$A$2:$A$482,0)),"")</f>
        <v>English</v>
      </c>
      <c r="O176" s="31" t="str">
        <f>IFERROR(INDEX(DATA2!K$2:K$482,MATCH('Search for Assistance'!$E176,DATA2!$A$2:$A$482,0)),"")</f>
        <v>Cook</v>
      </c>
      <c r="P176" s="31" t="str">
        <f>IFERROR(INDEX(DATA2!L$2:L$482,MATCH('Search for Assistance'!$E176,DATA2!$A$2:$A$482,0)),"")</f>
        <v>Chicago-- South Side</v>
      </c>
      <c r="Q176" s="3"/>
    </row>
    <row r="177" spans="1:17" ht="64.150000000000006" customHeight="1" x14ac:dyDescent="0.4">
      <c r="A177" s="33"/>
      <c r="B177" s="33"/>
      <c r="C177" s="33"/>
      <c r="D177" s="33"/>
      <c r="E177" s="4">
        <f>DATA2!U172</f>
        <v>171</v>
      </c>
      <c r="F177" s="29" t="str">
        <f t="shared" si="2"/>
        <v>SBDC at Greater Englewood CDC</v>
      </c>
      <c r="G177" s="30" t="str">
        <f>IFERROR(INDEX(DATA2!C$2:C$482,MATCH('Search for Assistance'!$E177,DATA2!$A$2:$A$482,0)),"")</f>
        <v>SBDC at Greater Englewood CDC</v>
      </c>
      <c r="H177" s="30" t="str">
        <f>IFERROR(INDEX(DATA2!D$2:D$482,MATCH('Search for Assistance'!$E177,DATA2!$A$2:$A$482,0)),"")</f>
        <v>https://gecdc.org/sbdc/</v>
      </c>
      <c r="I177" s="31" t="str">
        <f>IFERROR(INDEX(DATA2!E$2:E$482,MATCH('Search for Assistance'!$E177,DATA2!$A$2:$A$482,0)),"")</f>
        <v>Brandi Hill</v>
      </c>
      <c r="J177" s="31" t="str">
        <f>IFERROR(INDEX(DATA2!F$2:F$482,MATCH('Search for Assistance'!$E177,DATA2!$A$2:$A$482,0)),"")</f>
        <v>773-651-2400</v>
      </c>
      <c r="K177" s="31" t="str">
        <f>IFERROR(INDEX(DATA2!G$2:G$482,MATCH('Search for Assistance'!$E177,DATA2!$A$2:$A$482,0)),"")</f>
        <v>bhill@gecdc.org</v>
      </c>
      <c r="L177" s="31" t="str">
        <f>IFERROR(INDEX(DATA2!H$2:H$482,MATCH('Search for Assistance'!$E177,DATA2!$A$2:$A$482,0)),"")</f>
        <v>815 W 63rd St
4th Fl
Chicago, IL 60621</v>
      </c>
      <c r="M177" s="31" t="str">
        <f>IFERROR(INDEX(DATA2!I$2:I$482,MATCH('Search for Assistance'!$E177,DATA2!$A$2:$A$482,0)),"")</f>
        <v>All, African-American/Black</v>
      </c>
      <c r="N177" s="31" t="str">
        <f>IFERROR(INDEX(DATA2!J$2:J$482,MATCH('Search for Assistance'!$E177,DATA2!$A$2:$A$482,0)),"")</f>
        <v>English, Spanish</v>
      </c>
      <c r="O177" s="31" t="str">
        <f>IFERROR(INDEX(DATA2!K$2:K$482,MATCH('Search for Assistance'!$E177,DATA2!$A$2:$A$482,0)),"")</f>
        <v>Cook</v>
      </c>
      <c r="P177" s="31" t="str">
        <f>IFERROR(INDEX(DATA2!L$2:L$482,MATCH('Search for Assistance'!$E177,DATA2!$A$2:$A$482,0)),"")</f>
        <v>Chicago-- South Side</v>
      </c>
      <c r="Q177" s="3"/>
    </row>
    <row r="178" spans="1:17" ht="64.150000000000006" customHeight="1" x14ac:dyDescent="0.4">
      <c r="A178" s="33"/>
      <c r="B178" s="33"/>
      <c r="C178" s="33"/>
      <c r="D178" s="33"/>
      <c r="E178" s="4">
        <f>DATA2!U173</f>
        <v>172</v>
      </c>
      <c r="F178" s="29" t="str">
        <f t="shared" si="2"/>
        <v>SBDC at Greater Englewood CDC</v>
      </c>
      <c r="G178" s="30" t="str">
        <f>IFERROR(INDEX(DATA2!C$2:C$482,MATCH('Search for Assistance'!$E178,DATA2!$A$2:$A$482,0)),"")</f>
        <v>SBDC at Greater Englewood CDC</v>
      </c>
      <c r="H178" s="30" t="str">
        <f>IFERROR(INDEX(DATA2!D$2:D$482,MATCH('Search for Assistance'!$E178,DATA2!$A$2:$A$482,0)),"")</f>
        <v>https://gecdc.org/sbdc/</v>
      </c>
      <c r="I178" s="31" t="str">
        <f>IFERROR(INDEX(DATA2!E$2:E$482,MATCH('Search for Assistance'!$E178,DATA2!$A$2:$A$482,0)),"")</f>
        <v>Tamora Hughes</v>
      </c>
      <c r="J178" s="31" t="str">
        <f>IFERROR(INDEX(DATA2!F$2:F$482,MATCH('Search for Assistance'!$E178,DATA2!$A$2:$A$482,0)),"")</f>
        <v>773-651-2400</v>
      </c>
      <c r="K178" s="31" t="str">
        <f>IFERROR(INDEX(DATA2!G$2:G$482,MATCH('Search for Assistance'!$E178,DATA2!$A$2:$A$482,0)),"")</f>
        <v>thughes@gecdc.org</v>
      </c>
      <c r="L178" s="31" t="str">
        <f>IFERROR(INDEX(DATA2!H$2:H$482,MATCH('Search for Assistance'!$E178,DATA2!$A$2:$A$482,0)),"")</f>
        <v>815 W 63rd St
4th Fl
Chicago, IL 60621</v>
      </c>
      <c r="M178" s="31" t="str">
        <f>IFERROR(INDEX(DATA2!I$2:I$482,MATCH('Search for Assistance'!$E178,DATA2!$A$2:$A$482,0)),"")</f>
        <v>All, African-American/Black</v>
      </c>
      <c r="N178" s="31" t="str">
        <f>IFERROR(INDEX(DATA2!J$2:J$482,MATCH('Search for Assistance'!$E178,DATA2!$A$2:$A$482,0)),"")</f>
        <v>English</v>
      </c>
      <c r="O178" s="31" t="str">
        <f>IFERROR(INDEX(DATA2!K$2:K$482,MATCH('Search for Assistance'!$E178,DATA2!$A$2:$A$482,0)),"")</f>
        <v>Cook</v>
      </c>
      <c r="P178" s="31" t="str">
        <f>IFERROR(INDEX(DATA2!L$2:L$482,MATCH('Search for Assistance'!$E178,DATA2!$A$2:$A$482,0)),"")</f>
        <v>Chicago-- South Side</v>
      </c>
      <c r="Q178" s="3"/>
    </row>
    <row r="179" spans="1:17" ht="64.150000000000006" customHeight="1" x14ac:dyDescent="0.4">
      <c r="A179" s="33"/>
      <c r="B179" s="33"/>
      <c r="C179" s="33"/>
      <c r="D179" s="33"/>
      <c r="E179" s="4">
        <f>DATA2!U174</f>
        <v>173</v>
      </c>
      <c r="F179" s="29" t="str">
        <f t="shared" si="2"/>
        <v>SBDC at Greater Southwest Development Corp.(GSDC)</v>
      </c>
      <c r="G179" s="30" t="str">
        <f>IFERROR(INDEX(DATA2!C$2:C$482,MATCH('Search for Assistance'!$E179,DATA2!$A$2:$A$482,0)),"")</f>
        <v>SBDC at Greater Southwest Development Corp.(GSDC)</v>
      </c>
      <c r="H179" s="30" t="str">
        <f>IFERROR(INDEX(DATA2!D$2:D$482,MATCH('Search for Assistance'!$E179,DATA2!$A$2:$A$482,0)),"")</f>
        <v>https://greatersouthwest.org/what-we-do/business-resources/small-business-development-center/</v>
      </c>
      <c r="I179" s="31" t="str">
        <f>IFERROR(INDEX(DATA2!E$2:E$482,MATCH('Search for Assistance'!$E179,DATA2!$A$2:$A$482,0)),"")</f>
        <v>Andrew Fogaty</v>
      </c>
      <c r="J179" s="31" t="str">
        <f>IFERROR(INDEX(DATA2!F$2:F$482,MATCH('Search for Assistance'!$E179,DATA2!$A$2:$A$482,0)),"")</f>
        <v>773-436-1000</v>
      </c>
      <c r="K179" s="31" t="str">
        <f>IFERROR(INDEX(DATA2!G$2:G$482,MATCH('Search for Assistance'!$E179,DATA2!$A$2:$A$482,0)),"")</f>
        <v>a.fogaty@greatersouthwest.org</v>
      </c>
      <c r="L179" s="31" t="str">
        <f>IFERROR(INDEX(DATA2!H$2:H$482,MATCH('Search for Assistance'!$E179,DATA2!$A$2:$A$482,0)),"")</f>
        <v>2601 W 63rd St
Chicago, IL 60629</v>
      </c>
      <c r="M179" s="31" t="str">
        <f>IFERROR(INDEX(DATA2!I$2:I$482,MATCH('Search for Assistance'!$E179,DATA2!$A$2:$A$482,0)),"")</f>
        <v>All</v>
      </c>
      <c r="N179" s="31" t="str">
        <f>IFERROR(INDEX(DATA2!J$2:J$482,MATCH('Search for Assistance'!$E179,DATA2!$A$2:$A$482,0)),"")</f>
        <v>English</v>
      </c>
      <c r="O179" s="31" t="str">
        <f>IFERROR(INDEX(DATA2!K$2:K$482,MATCH('Search for Assistance'!$E179,DATA2!$A$2:$A$482,0)),"")</f>
        <v>Cook</v>
      </c>
      <c r="P179" s="31" t="str">
        <f>IFERROR(INDEX(DATA2!L$2:L$482,MATCH('Search for Assistance'!$E179,DATA2!$A$2:$A$482,0)),"")</f>
        <v>Chicago-- Southwest Side</v>
      </c>
      <c r="Q179" s="3"/>
    </row>
    <row r="180" spans="1:17" ht="64.150000000000006" customHeight="1" x14ac:dyDescent="0.4">
      <c r="A180" s="33"/>
      <c r="B180" s="33"/>
      <c r="C180" s="33"/>
      <c r="D180" s="33"/>
      <c r="E180" s="4">
        <f>DATA2!U175</f>
        <v>174</v>
      </c>
      <c r="F180" s="29" t="str">
        <f t="shared" si="2"/>
        <v>SBDC at Greater Southwest Development Corp.(GSDC)</v>
      </c>
      <c r="G180" s="30" t="str">
        <f>IFERROR(INDEX(DATA2!C$2:C$482,MATCH('Search for Assistance'!$E180,DATA2!$A$2:$A$482,0)),"")</f>
        <v>SBDC at Greater Southwest Development Corp.(GSDC)</v>
      </c>
      <c r="H180" s="30" t="str">
        <f>IFERROR(INDEX(DATA2!D$2:D$482,MATCH('Search for Assistance'!$E180,DATA2!$A$2:$A$482,0)),"")</f>
        <v>https://greatersouthwest.org/what-we-do/business-resources/small-business-development-center/</v>
      </c>
      <c r="I180" s="31" t="str">
        <f>IFERROR(INDEX(DATA2!E$2:E$482,MATCH('Search for Assistance'!$E180,DATA2!$A$2:$A$482,0)),"")</f>
        <v>Erika Gonzalez</v>
      </c>
      <c r="J180" s="31" t="str">
        <f>IFERROR(INDEX(DATA2!F$2:F$482,MATCH('Search for Assistance'!$E180,DATA2!$A$2:$A$482,0)),"")</f>
        <v>773-436-1000</v>
      </c>
      <c r="K180" s="31" t="str">
        <f>IFERROR(INDEX(DATA2!G$2:G$482,MATCH('Search for Assistance'!$E180,DATA2!$A$2:$A$482,0)),"")</f>
        <v xml:space="preserve">e.gonzalez@greatersouthwest.org </v>
      </c>
      <c r="L180" s="31" t="str">
        <f>IFERROR(INDEX(DATA2!H$2:H$482,MATCH('Search for Assistance'!$E180,DATA2!$A$2:$A$482,0)),"")</f>
        <v>2601 W 63rd St
Chicago, IL 60629</v>
      </c>
      <c r="M180" s="31" t="str">
        <f>IFERROR(INDEX(DATA2!I$2:I$482,MATCH('Search for Assistance'!$E180,DATA2!$A$2:$A$482,0)),"")</f>
        <v>All</v>
      </c>
      <c r="N180" s="31" t="str">
        <f>IFERROR(INDEX(DATA2!J$2:J$482,MATCH('Search for Assistance'!$E180,DATA2!$A$2:$A$482,0)),"")</f>
        <v>English, Spanish</v>
      </c>
      <c r="O180" s="31" t="str">
        <f>IFERROR(INDEX(DATA2!K$2:K$482,MATCH('Search for Assistance'!$E180,DATA2!$A$2:$A$482,0)),"")</f>
        <v>Cook</v>
      </c>
      <c r="P180" s="31" t="str">
        <f>IFERROR(INDEX(DATA2!L$2:L$482,MATCH('Search for Assistance'!$E180,DATA2!$A$2:$A$482,0)),"")</f>
        <v>Chicago-- Southwest Side</v>
      </c>
      <c r="Q180" s="3"/>
    </row>
    <row r="181" spans="1:17" ht="64.150000000000006" customHeight="1" x14ac:dyDescent="0.4">
      <c r="A181" s="33"/>
      <c r="B181" s="33"/>
      <c r="C181" s="33"/>
      <c r="D181" s="33"/>
      <c r="E181" s="4">
        <f>DATA2!U176</f>
        <v>175</v>
      </c>
      <c r="F181" s="29" t="str">
        <f t="shared" si="2"/>
        <v>SBDC at GSDC - 36 Squared</v>
      </c>
      <c r="G181" s="30" t="str">
        <f>IFERROR(INDEX(DATA2!C$2:C$482,MATCH('Search for Assistance'!$E181,DATA2!$A$2:$A$482,0)),"")</f>
        <v>SBDC at GSDC - 36 Squared</v>
      </c>
      <c r="H181" s="30" t="str">
        <f>IFERROR(INDEX(DATA2!D$2:D$482,MATCH('Search for Assistance'!$E181,DATA2!$A$2:$A$482,0)),"")</f>
        <v>https://greatersouthwest.org/what-we-do/business-resources/small-business-development-center/</v>
      </c>
      <c r="I181" s="31" t="str">
        <f>IFERROR(INDEX(DATA2!E$2:E$482,MATCH('Search for Assistance'!$E181,DATA2!$A$2:$A$482,0)),"")</f>
        <v>Andrew Fogaty</v>
      </c>
      <c r="J181" s="31" t="str">
        <f>IFERROR(INDEX(DATA2!F$2:F$482,MATCH('Search for Assistance'!$E181,DATA2!$A$2:$A$482,0)),"")</f>
        <v>312-933-6556</v>
      </c>
      <c r="K181" s="31" t="str">
        <f>IFERROR(INDEX(DATA2!G$2:G$482,MATCH('Search for Assistance'!$E181,DATA2!$A$2:$A$482,0)),"")</f>
        <v>a.fogaty@greatersouthwest.org</v>
      </c>
      <c r="L181" s="31" t="str">
        <f>IFERROR(INDEX(DATA2!H$2:H$482,MATCH('Search for Assistance'!$E181,DATA2!$A$2:$A$482,0)),"")</f>
        <v>3636 S Iron St
Chicago, IL  60609</v>
      </c>
      <c r="M181" s="31" t="str">
        <f>IFERROR(INDEX(DATA2!I$2:I$482,MATCH('Search for Assistance'!$E181,DATA2!$A$2:$A$482,0)),"")</f>
        <v>All</v>
      </c>
      <c r="N181" s="31" t="str">
        <f>IFERROR(INDEX(DATA2!J$2:J$482,MATCH('Search for Assistance'!$E181,DATA2!$A$2:$A$482,0)),"")</f>
        <v>English</v>
      </c>
      <c r="O181" s="31" t="str">
        <f>IFERROR(INDEX(DATA2!K$2:K$482,MATCH('Search for Assistance'!$E181,DATA2!$A$2:$A$482,0)),"")</f>
        <v>Cook</v>
      </c>
      <c r="P181" s="31" t="str">
        <f>IFERROR(INDEX(DATA2!L$2:L$482,MATCH('Search for Assistance'!$E181,DATA2!$A$2:$A$482,0)),"")</f>
        <v>Any Area in Cook County</v>
      </c>
      <c r="Q181" s="3"/>
    </row>
    <row r="182" spans="1:17" ht="64.150000000000006" customHeight="1" x14ac:dyDescent="0.4">
      <c r="A182" s="33"/>
      <c r="B182" s="33"/>
      <c r="C182" s="33"/>
      <c r="D182" s="33"/>
      <c r="E182" s="4">
        <f>DATA2!U177</f>
        <v>176</v>
      </c>
      <c r="F182" s="29" t="str">
        <f t="shared" si="2"/>
        <v>SBDC at Harper College</v>
      </c>
      <c r="G182" s="30" t="str">
        <f>IFERROR(INDEX(DATA2!C$2:C$482,MATCH('Search for Assistance'!$E182,DATA2!$A$2:$A$482,0)),"")</f>
        <v>SBDC at Harper College</v>
      </c>
      <c r="H182" s="30" t="str">
        <f>IFERROR(INDEX(DATA2!D$2:D$482,MATCH('Search for Assistance'!$E182,DATA2!$A$2:$A$482,0)),"")</f>
        <v>https://www.harpercollege.edu/business/sbdc/index.php</v>
      </c>
      <c r="I182" s="31" t="str">
        <f>IFERROR(INDEX(DATA2!E$2:E$482,MATCH('Search for Assistance'!$E182,DATA2!$A$2:$A$482,0)),"")</f>
        <v>Tom Cassell</v>
      </c>
      <c r="J182" s="31" t="str">
        <f>IFERROR(INDEX(DATA2!F$2:F$482,MATCH('Search for Assistance'!$E182,DATA2!$A$2:$A$482,0)),"")</f>
        <v>847-925-6570</v>
      </c>
      <c r="K182" s="31" t="str">
        <f>IFERROR(INDEX(DATA2!G$2:G$482,MATCH('Search for Assistance'!$E182,DATA2!$A$2:$A$482,0)),"")</f>
        <v>tcassell@harpercollege.edu</v>
      </c>
      <c r="L182" s="31" t="str">
        <f>IFERROR(INDEX(DATA2!H$2:H$482,MATCH('Search for Assistance'!$E182,DATA2!$A$2:$A$482,0)),"")</f>
        <v>650 E Higgins Rd
Ste 18N
Schaumburg, IL 60173</v>
      </c>
      <c r="M182" s="31" t="str">
        <f>IFERROR(INDEX(DATA2!I$2:I$482,MATCH('Search for Assistance'!$E182,DATA2!$A$2:$A$482,0)),"")</f>
        <v>All</v>
      </c>
      <c r="N182" s="31" t="str">
        <f>IFERROR(INDEX(DATA2!J$2:J$482,MATCH('Search for Assistance'!$E182,DATA2!$A$2:$A$482,0)),"")</f>
        <v>English</v>
      </c>
      <c r="O182" s="31" t="str">
        <f>IFERROR(INDEX(DATA2!K$2:K$482,MATCH('Search for Assistance'!$E182,DATA2!$A$2:$A$482,0)),"")</f>
        <v>Cook</v>
      </c>
      <c r="P182" s="31" t="str">
        <f>IFERROR(INDEX(DATA2!L$2:L$482,MATCH('Search for Assistance'!$E182,DATA2!$A$2:$A$482,0)),"")</f>
        <v>Any Area in Cook County</v>
      </c>
      <c r="Q182" s="3"/>
    </row>
    <row r="183" spans="1:17" ht="64.150000000000006" customHeight="1" x14ac:dyDescent="0.4">
      <c r="A183" s="33"/>
      <c r="B183" s="33"/>
      <c r="C183" s="33"/>
      <c r="D183" s="33"/>
      <c r="E183" s="4">
        <f>DATA2!U178</f>
        <v>177</v>
      </c>
      <c r="F183" s="29" t="str">
        <f t="shared" si="2"/>
        <v>SBDC at Illinois Hispanic Chamber of Commerce (IHCC)</v>
      </c>
      <c r="G183" s="30" t="str">
        <f>IFERROR(INDEX(DATA2!C$2:C$482,MATCH('Search for Assistance'!$E183,DATA2!$A$2:$A$482,0)),"")</f>
        <v>SBDC at Illinois Hispanic Chamber of Commerce (IHCC)</v>
      </c>
      <c r="H183" s="30" t="str">
        <f>IFERROR(INDEX(DATA2!D$2:D$482,MATCH('Search for Assistance'!$E183,DATA2!$A$2:$A$482,0)),"")</f>
        <v>https://ihccbusiness.net/sbdc-ihcc/</v>
      </c>
      <c r="I183" s="31" t="str">
        <f>IFERROR(INDEX(DATA2!E$2:E$482,MATCH('Search for Assistance'!$E183,DATA2!$A$2:$A$482,0)),"")</f>
        <v>Silvia Bonilla</v>
      </c>
      <c r="J183" s="31" t="str">
        <f>IFERROR(INDEX(DATA2!F$2:F$482,MATCH('Search for Assistance'!$E183,DATA2!$A$2:$A$482,0)),"")</f>
        <v>312-425-9500</v>
      </c>
      <c r="K183" s="31" t="str">
        <f>IFERROR(INDEX(DATA2!G$2:G$482,MATCH('Search for Assistance'!$E183,DATA2!$A$2:$A$482,0)),"")</f>
        <v>sbonilla@ihccbusiness.net</v>
      </c>
      <c r="L183" s="31" t="str">
        <f>IFERROR(INDEX(DATA2!H$2:H$482,MATCH('Search for Assistance'!$E183,DATA2!$A$2:$A$482,0)),"")</f>
        <v>222 Merchandise Mart
Ste 1212
Chicago, IL 60654</v>
      </c>
      <c r="M183" s="31" t="str">
        <f>IFERROR(INDEX(DATA2!I$2:I$482,MATCH('Search for Assistance'!$E183,DATA2!$A$2:$A$482,0)),"")</f>
        <v>All, LatinX/Hispanic</v>
      </c>
      <c r="N183" s="31" t="str">
        <f>IFERROR(INDEX(DATA2!J$2:J$482,MATCH('Search for Assistance'!$E183,DATA2!$A$2:$A$482,0)),"")</f>
        <v>English, Spanish</v>
      </c>
      <c r="O183" s="31" t="str">
        <f>IFERROR(INDEX(DATA2!K$2:K$482,MATCH('Search for Assistance'!$E183,DATA2!$A$2:$A$482,0)),"")</f>
        <v>Cook</v>
      </c>
      <c r="P183" s="31" t="str">
        <f>IFERROR(INDEX(DATA2!L$2:L$482,MATCH('Search for Assistance'!$E183,DATA2!$A$2:$A$482,0)),"")</f>
        <v>Any Area in Cook County</v>
      </c>
      <c r="Q183" s="3"/>
    </row>
    <row r="184" spans="1:17" ht="64.150000000000006" customHeight="1" x14ac:dyDescent="0.4">
      <c r="A184" s="33"/>
      <c r="B184" s="33"/>
      <c r="C184" s="33"/>
      <c r="D184" s="33"/>
      <c r="E184" s="4">
        <f>DATA2!U179</f>
        <v>178</v>
      </c>
      <c r="F184" s="29" t="str">
        <f t="shared" si="2"/>
        <v>SBDC at Illinois Hispanic Chamber of Commerce (IHCC)</v>
      </c>
      <c r="G184" s="30" t="str">
        <f>IFERROR(INDEX(DATA2!C$2:C$482,MATCH('Search for Assistance'!$E184,DATA2!$A$2:$A$482,0)),"")</f>
        <v>SBDC at Illinois Hispanic Chamber of Commerce (IHCC)</v>
      </c>
      <c r="H184" s="30" t="str">
        <f>IFERROR(INDEX(DATA2!D$2:D$482,MATCH('Search for Assistance'!$E184,DATA2!$A$2:$A$482,0)),"")</f>
        <v>https://ihccbusiness.net/sbdc-ihcc/</v>
      </c>
      <c r="I184" s="31" t="str">
        <f>IFERROR(INDEX(DATA2!E$2:E$482,MATCH('Search for Assistance'!$E184,DATA2!$A$2:$A$482,0)),"")</f>
        <v>Juan Carlos Frias</v>
      </c>
      <c r="J184" s="31" t="str">
        <f>IFERROR(INDEX(DATA2!F$2:F$482,MATCH('Search for Assistance'!$E184,DATA2!$A$2:$A$482,0)),"")</f>
        <v>312-425-9500</v>
      </c>
      <c r="K184" s="31" t="str">
        <f>IFERROR(INDEX(DATA2!G$2:G$482,MATCH('Search for Assistance'!$E184,DATA2!$A$2:$A$482,0)),"")</f>
        <v>jfrias@ihccbusiness.net</v>
      </c>
      <c r="L184" s="31" t="str">
        <f>IFERROR(INDEX(DATA2!H$2:H$482,MATCH('Search for Assistance'!$E184,DATA2!$A$2:$A$482,0)),"")</f>
        <v>222 Merchandise Mart
Ste 1212
Chicago, IL 60654</v>
      </c>
      <c r="M184" s="31" t="str">
        <f>IFERROR(INDEX(DATA2!I$2:I$482,MATCH('Search for Assistance'!$E184,DATA2!$A$2:$A$482,0)),"")</f>
        <v>All, LatinX/Hispanic</v>
      </c>
      <c r="N184" s="31" t="str">
        <f>IFERROR(INDEX(DATA2!J$2:J$482,MATCH('Search for Assistance'!$E184,DATA2!$A$2:$A$482,0)),"")</f>
        <v>English, Spanish</v>
      </c>
      <c r="O184" s="31" t="str">
        <f>IFERROR(INDEX(DATA2!K$2:K$482,MATCH('Search for Assistance'!$E184,DATA2!$A$2:$A$482,0)),"")</f>
        <v>Cook</v>
      </c>
      <c r="P184" s="31" t="str">
        <f>IFERROR(INDEX(DATA2!L$2:L$482,MATCH('Search for Assistance'!$E184,DATA2!$A$2:$A$482,0)),"")</f>
        <v>Any Area in Cook County</v>
      </c>
      <c r="Q184" s="3"/>
    </row>
    <row r="185" spans="1:17" ht="64.150000000000006" customHeight="1" x14ac:dyDescent="0.4">
      <c r="A185" s="33"/>
      <c r="B185" s="33"/>
      <c r="C185" s="33"/>
      <c r="D185" s="33"/>
      <c r="E185" s="4">
        <f>DATA2!U180</f>
        <v>179</v>
      </c>
      <c r="F185" s="29" t="str">
        <f t="shared" si="2"/>
        <v>SBDC at Illinois Hispanic Chamber of Commerce (IHCC)</v>
      </c>
      <c r="G185" s="30" t="str">
        <f>IFERROR(INDEX(DATA2!C$2:C$482,MATCH('Search for Assistance'!$E185,DATA2!$A$2:$A$482,0)),"")</f>
        <v>SBDC at Illinois Hispanic Chamber of Commerce (IHCC)</v>
      </c>
      <c r="H185" s="30" t="str">
        <f>IFERROR(INDEX(DATA2!D$2:D$482,MATCH('Search for Assistance'!$E185,DATA2!$A$2:$A$482,0)),"")</f>
        <v>https://ihccbusiness.net/sbdc-ihcc/</v>
      </c>
      <c r="I185" s="31" t="str">
        <f>IFERROR(INDEX(DATA2!E$2:E$482,MATCH('Search for Assistance'!$E185,DATA2!$A$2:$A$482,0)),"")</f>
        <v>Esteban Perez</v>
      </c>
      <c r="J185" s="31" t="str">
        <f>IFERROR(INDEX(DATA2!F$2:F$482,MATCH('Search for Assistance'!$E185,DATA2!$A$2:$A$482,0)),"")</f>
        <v>312-425-9500</v>
      </c>
      <c r="K185" s="31" t="str">
        <f>IFERROR(INDEX(DATA2!G$2:G$482,MATCH('Search for Assistance'!$E185,DATA2!$A$2:$A$482,0)),"")</f>
        <v>eperez@ihccbusiness.net</v>
      </c>
      <c r="L185" s="31" t="str">
        <f>IFERROR(INDEX(DATA2!H$2:H$482,MATCH('Search for Assistance'!$E185,DATA2!$A$2:$A$482,0)),"")</f>
        <v>222 Merchandise Mart
Ste 1212
Chicago, IL 60654</v>
      </c>
      <c r="M185" s="31" t="str">
        <f>IFERROR(INDEX(DATA2!I$2:I$482,MATCH('Search for Assistance'!$E185,DATA2!$A$2:$A$482,0)),"")</f>
        <v>All, LatinX/Hispanic</v>
      </c>
      <c r="N185" s="31" t="str">
        <f>IFERROR(INDEX(DATA2!J$2:J$482,MATCH('Search for Assistance'!$E185,DATA2!$A$2:$A$482,0)),"")</f>
        <v>English, Spanish</v>
      </c>
      <c r="O185" s="31" t="str">
        <f>IFERROR(INDEX(DATA2!K$2:K$482,MATCH('Search for Assistance'!$E185,DATA2!$A$2:$A$482,0)),"")</f>
        <v>Cook</v>
      </c>
      <c r="P185" s="31" t="str">
        <f>IFERROR(INDEX(DATA2!L$2:L$482,MATCH('Search for Assistance'!$E185,DATA2!$A$2:$A$482,0)),"")</f>
        <v>Any Area in Cook County</v>
      </c>
      <c r="Q185" s="3"/>
    </row>
    <row r="186" spans="1:17" ht="64.150000000000006" customHeight="1" x14ac:dyDescent="0.4">
      <c r="A186" s="33"/>
      <c r="B186" s="33"/>
      <c r="C186" s="33"/>
      <c r="D186" s="33"/>
      <c r="E186" s="4">
        <f>DATA2!U181</f>
        <v>180</v>
      </c>
      <c r="F186" s="29" t="str">
        <f t="shared" si="2"/>
        <v>SBDC at Illinois Hispanic Chamber of Commerce (IHCC)</v>
      </c>
      <c r="G186" s="30" t="str">
        <f>IFERROR(INDEX(DATA2!C$2:C$482,MATCH('Search for Assistance'!$E186,DATA2!$A$2:$A$482,0)),"")</f>
        <v>SBDC at Illinois Hispanic Chamber of Commerce (IHCC)</v>
      </c>
      <c r="H186" s="30" t="str">
        <f>IFERROR(INDEX(DATA2!D$2:D$482,MATCH('Search for Assistance'!$E186,DATA2!$A$2:$A$482,0)),"")</f>
        <v>https://ihccbusiness.net/sbdc-ihcc/</v>
      </c>
      <c r="I186" s="31" t="str">
        <f>IFERROR(INDEX(DATA2!E$2:E$482,MATCH('Search for Assistance'!$E186,DATA2!$A$2:$A$482,0)),"")</f>
        <v>Roberto Cornelo</v>
      </c>
      <c r="J186" s="31" t="str">
        <f>IFERROR(INDEX(DATA2!F$2:F$482,MATCH('Search for Assistance'!$E186,DATA2!$A$2:$A$482,0)),"")</f>
        <v>312-425-9500</v>
      </c>
      <c r="K186" s="31" t="str">
        <f>IFERROR(INDEX(DATA2!G$2:G$482,MATCH('Search for Assistance'!$E186,DATA2!$A$2:$A$482,0)),"")</f>
        <v>roberto.cornelio1025@gmail.com</v>
      </c>
      <c r="L186" s="31" t="str">
        <f>IFERROR(INDEX(DATA2!H$2:H$482,MATCH('Search for Assistance'!$E186,DATA2!$A$2:$A$482,0)),"")</f>
        <v>222 Merchandise Mart
Ste 1212
Chicago, IL 60654</v>
      </c>
      <c r="M186" s="31" t="str">
        <f>IFERROR(INDEX(DATA2!I$2:I$482,MATCH('Search for Assistance'!$E186,DATA2!$A$2:$A$482,0)),"")</f>
        <v>All, LatinX/Hispanic</v>
      </c>
      <c r="N186" s="31" t="str">
        <f>IFERROR(INDEX(DATA2!J$2:J$482,MATCH('Search for Assistance'!$E186,DATA2!$A$2:$A$482,0)),"")</f>
        <v>English, Spanish</v>
      </c>
      <c r="O186" s="31" t="str">
        <f>IFERROR(INDEX(DATA2!K$2:K$482,MATCH('Search for Assistance'!$E186,DATA2!$A$2:$A$482,0)),"")</f>
        <v>Cook</v>
      </c>
      <c r="P186" s="31" t="str">
        <f>IFERROR(INDEX(DATA2!L$2:L$482,MATCH('Search for Assistance'!$E186,DATA2!$A$2:$A$482,0)),"")</f>
        <v>Any Area in Cook County</v>
      </c>
      <c r="Q186" s="3"/>
    </row>
    <row r="187" spans="1:17" ht="64.150000000000006" customHeight="1" x14ac:dyDescent="0.4">
      <c r="A187" s="33"/>
      <c r="B187" s="33"/>
      <c r="C187" s="33"/>
      <c r="D187" s="33"/>
      <c r="E187" s="4">
        <f>DATA2!U182</f>
        <v>181</v>
      </c>
      <c r="F187" s="29" t="str">
        <f t="shared" si="2"/>
        <v>SBDC at Illinois Wesleyan University</v>
      </c>
      <c r="G187" s="30" t="str">
        <f>IFERROR(INDEX(DATA2!C$2:C$482,MATCH('Search for Assistance'!$E187,DATA2!$A$2:$A$482,0)),"")</f>
        <v>SBDC at Illinois Wesleyan University</v>
      </c>
      <c r="H187" s="30" t="str">
        <f>IFERROR(INDEX(DATA2!D$2:D$482,MATCH('Search for Assistance'!$E187,DATA2!$A$2:$A$482,0)),"")</f>
        <v>https://www.iwu.edu/sbdc/</v>
      </c>
      <c r="I187" s="31" t="str">
        <f>IFERROR(INDEX(DATA2!E$2:E$482,MATCH('Search for Assistance'!$E187,DATA2!$A$2:$A$482,0)),"")</f>
        <v>Karen Bussone</v>
      </c>
      <c r="J187" s="31" t="str">
        <f>IFERROR(INDEX(DATA2!F$2:F$482,MATCH('Search for Assistance'!$E187,DATA2!$A$2:$A$482,0)),"")</f>
        <v>309-556-3490</v>
      </c>
      <c r="K187" s="31" t="str">
        <f>IFERROR(INDEX(DATA2!G$2:G$482,MATCH('Search for Assistance'!$E187,DATA2!$A$2:$A$482,0)),"")</f>
        <v>kbussone@iwu.edu</v>
      </c>
      <c r="L187" s="31" t="str">
        <f>IFERROR(INDEX(DATA2!H$2:H$482,MATCH('Search for Assistance'!$E187,DATA2!$A$2:$A$482,0)),"")</f>
        <v>1402 Park St/ State Farm Hall 354
PO Box 2900
Bloomington, IL 61702</v>
      </c>
      <c r="M187" s="31" t="str">
        <f>IFERROR(INDEX(DATA2!I$2:I$482,MATCH('Search for Assistance'!$E187,DATA2!$A$2:$A$482,0)),"")</f>
        <v>All</v>
      </c>
      <c r="N187" s="31" t="str">
        <f>IFERROR(INDEX(DATA2!J$2:J$482,MATCH('Search for Assistance'!$E187,DATA2!$A$2:$A$482,0)),"")</f>
        <v>English</v>
      </c>
      <c r="O187" s="31" t="str">
        <f>IFERROR(INDEX(DATA2!K$2:K$482,MATCH('Search for Assistance'!$E187,DATA2!$A$2:$A$482,0)),"")</f>
        <v>McLean</v>
      </c>
      <c r="P187" s="31" t="str">
        <f>IFERROR(INDEX(DATA2!L$2:L$482,MATCH('Search for Assistance'!$E187,DATA2!$A$2:$A$482,0)),"")</f>
        <v>Any Area in McLean County</v>
      </c>
      <c r="Q187" s="3"/>
    </row>
    <row r="188" spans="1:17" ht="64.150000000000006" customHeight="1" x14ac:dyDescent="0.4">
      <c r="A188" s="33"/>
      <c r="B188" s="33"/>
      <c r="C188" s="33"/>
      <c r="D188" s="33"/>
      <c r="E188" s="4">
        <f>DATA2!U183</f>
        <v>182</v>
      </c>
      <c r="F188" s="29" t="str">
        <f t="shared" si="2"/>
        <v>SBDC at Illinois Wesleyan University</v>
      </c>
      <c r="G188" s="30" t="str">
        <f>IFERROR(INDEX(DATA2!C$2:C$482,MATCH('Search for Assistance'!$E188,DATA2!$A$2:$A$482,0)),"")</f>
        <v>SBDC at Illinois Wesleyan University</v>
      </c>
      <c r="H188" s="30" t="str">
        <f>IFERROR(INDEX(DATA2!D$2:D$482,MATCH('Search for Assistance'!$E188,DATA2!$A$2:$A$482,0)),"")</f>
        <v>https://www.iwu.edu/sbdc/</v>
      </c>
      <c r="I188" s="31" t="str">
        <f>IFERROR(INDEX(DATA2!E$2:E$482,MATCH('Search for Assistance'!$E188,DATA2!$A$2:$A$482,0)),"")</f>
        <v>Gabriela Montaigne</v>
      </c>
      <c r="J188" s="31" t="str">
        <f>IFERROR(INDEX(DATA2!F$2:F$482,MATCH('Search for Assistance'!$E188,DATA2!$A$2:$A$482,0)),"")</f>
        <v>309-556-1000</v>
      </c>
      <c r="K188" s="31" t="str">
        <f>IFERROR(INDEX(DATA2!G$2:G$482,MATCH('Search for Assistance'!$E188,DATA2!$A$2:$A$482,0)),"")</f>
        <v>gmontaig@iwu.edu</v>
      </c>
      <c r="L188" s="31" t="str">
        <f>IFERROR(INDEX(DATA2!H$2:H$482,MATCH('Search for Assistance'!$E188,DATA2!$A$2:$A$482,0)),"")</f>
        <v>1402 Park St/ State Farm Hall 354
PO Box 2900
Bloomington, IL 61702</v>
      </c>
      <c r="M188" s="31" t="str">
        <f>IFERROR(INDEX(DATA2!I$2:I$482,MATCH('Search for Assistance'!$E188,DATA2!$A$2:$A$482,0)),"")</f>
        <v>All</v>
      </c>
      <c r="N188" s="31" t="str">
        <f>IFERROR(INDEX(DATA2!J$2:J$482,MATCH('Search for Assistance'!$E188,DATA2!$A$2:$A$482,0)),"")</f>
        <v xml:space="preserve">English, Spanish </v>
      </c>
      <c r="O188" s="31" t="str">
        <f>IFERROR(INDEX(DATA2!K$2:K$482,MATCH('Search for Assistance'!$E188,DATA2!$A$2:$A$482,0)),"")</f>
        <v>McLean</v>
      </c>
      <c r="P188" s="31" t="str">
        <f>IFERROR(INDEX(DATA2!L$2:L$482,MATCH('Search for Assistance'!$E188,DATA2!$A$2:$A$482,0)),"")</f>
        <v>Any Area in McLean County</v>
      </c>
      <c r="Q188" s="3"/>
    </row>
    <row r="189" spans="1:17" ht="64.150000000000006" customHeight="1" x14ac:dyDescent="0.4">
      <c r="A189" s="33"/>
      <c r="B189" s="33"/>
      <c r="C189" s="33"/>
      <c r="D189" s="33"/>
      <c r="E189" s="4">
        <f>DATA2!U184</f>
        <v>183</v>
      </c>
      <c r="F189" s="29" t="str">
        <f t="shared" si="2"/>
        <v>SBDC at Industrial Council of NW Chicago (ICNC)</v>
      </c>
      <c r="G189" s="30" t="str">
        <f>IFERROR(INDEX(DATA2!C$2:C$482,MATCH('Search for Assistance'!$E189,DATA2!$A$2:$A$482,0)),"")</f>
        <v>SBDC at Industrial Council of NW Chicago (ICNC)</v>
      </c>
      <c r="H189" s="30" t="str">
        <f>IFERROR(INDEX(DATA2!D$2:D$482,MATCH('Search for Assistance'!$E189,DATA2!$A$2:$A$482,0)),"")</f>
        <v>https://www.industrialcouncil.com/business-advising.html#sbdc</v>
      </c>
      <c r="I189" s="31" t="str">
        <f>IFERROR(INDEX(DATA2!E$2:E$482,MATCH('Search for Assistance'!$E189,DATA2!$A$2:$A$482,0)),"")</f>
        <v>Enrique Rubio</v>
      </c>
      <c r="J189" s="31" t="str">
        <f>IFERROR(INDEX(DATA2!F$2:F$482,MATCH('Search for Assistance'!$E189,DATA2!$A$2:$A$482,0)),"")</f>
        <v>312-433-7656</v>
      </c>
      <c r="K189" s="31" t="str">
        <f>IFERROR(INDEX(DATA2!G$2:G$482,MATCH('Search for Assistance'!$E189,DATA2!$A$2:$A$482,0)),"")</f>
        <v>enrique@industrialcouncil.com</v>
      </c>
      <c r="L189" s="31" t="str">
        <f>IFERROR(INDEX(DATA2!H$2:H$482,MATCH('Search for Assistance'!$E189,DATA2!$A$2:$A$482,0)),"")</f>
        <v>320 N Damen Ave
Ste 100
Chicago, IL 60612</v>
      </c>
      <c r="M189" s="31" t="str">
        <f>IFERROR(INDEX(DATA2!I$2:I$482,MATCH('Search for Assistance'!$E189,DATA2!$A$2:$A$482,0)),"")</f>
        <v>All</v>
      </c>
      <c r="N189" s="31" t="str">
        <f>IFERROR(INDEX(DATA2!J$2:J$482,MATCH('Search for Assistance'!$E189,DATA2!$A$2:$A$482,0)),"")</f>
        <v>English</v>
      </c>
      <c r="O189" s="31" t="str">
        <f>IFERROR(INDEX(DATA2!K$2:K$482,MATCH('Search for Assistance'!$E189,DATA2!$A$2:$A$482,0)),"")</f>
        <v>Cook</v>
      </c>
      <c r="P189" s="31" t="str">
        <f>IFERROR(INDEX(DATA2!L$2:L$482,MATCH('Search for Assistance'!$E189,DATA2!$A$2:$A$482,0)),"")</f>
        <v>Chicago-- Northwest Side</v>
      </c>
      <c r="Q189" s="3"/>
    </row>
    <row r="190" spans="1:17" ht="64.150000000000006" customHeight="1" x14ac:dyDescent="0.4">
      <c r="A190" s="33"/>
      <c r="B190" s="33"/>
      <c r="C190" s="33"/>
      <c r="D190" s="33"/>
      <c r="E190" s="4">
        <f>DATA2!U185</f>
        <v>184</v>
      </c>
      <c r="F190" s="29" t="str">
        <f t="shared" si="2"/>
        <v>SBDC at Industrial Council of NW Chicago (ICNC)</v>
      </c>
      <c r="G190" s="30" t="str">
        <f>IFERROR(INDEX(DATA2!C$2:C$482,MATCH('Search for Assistance'!$E190,DATA2!$A$2:$A$482,0)),"")</f>
        <v>SBDC at Industrial Council of NW Chicago (ICNC)</v>
      </c>
      <c r="H190" s="30" t="str">
        <f>IFERROR(INDEX(DATA2!D$2:D$482,MATCH('Search for Assistance'!$E190,DATA2!$A$2:$A$482,0)),"")</f>
        <v>https://www.industrialcouncil.com/business-advising.html#sbdc</v>
      </c>
      <c r="I190" s="31" t="str">
        <f>IFERROR(INDEX(DATA2!E$2:E$482,MATCH('Search for Assistance'!$E190,DATA2!$A$2:$A$482,0)),"")</f>
        <v>Merly Thomas</v>
      </c>
      <c r="J190" s="31" t="str">
        <f>IFERROR(INDEX(DATA2!F$2:F$482,MATCH('Search for Assistance'!$E190,DATA2!$A$2:$A$482,0)),"")</f>
        <v>312-433-7656</v>
      </c>
      <c r="K190" s="31" t="str">
        <f>IFERROR(INDEX(DATA2!G$2:G$482,MATCH('Search for Assistance'!$E190,DATA2!$A$2:$A$482,0)),"")</f>
        <v>merly@industrialcouncil.com</v>
      </c>
      <c r="L190" s="31" t="str">
        <f>IFERROR(INDEX(DATA2!H$2:H$482,MATCH('Search for Assistance'!$E190,DATA2!$A$2:$A$482,0)),"")</f>
        <v>320 N Damen Ave
Ste 100
Chicago, IL 60612</v>
      </c>
      <c r="M190" s="31" t="str">
        <f>IFERROR(INDEX(DATA2!I$2:I$482,MATCH('Search for Assistance'!$E190,DATA2!$A$2:$A$482,0)),"")</f>
        <v>All</v>
      </c>
      <c r="N190" s="31" t="str">
        <f>IFERROR(INDEX(DATA2!J$2:J$482,MATCH('Search for Assistance'!$E190,DATA2!$A$2:$A$482,0)),"")</f>
        <v>English, Malayalam</v>
      </c>
      <c r="O190" s="31" t="str">
        <f>IFERROR(INDEX(DATA2!K$2:K$482,MATCH('Search for Assistance'!$E190,DATA2!$A$2:$A$482,0)),"")</f>
        <v>Cook</v>
      </c>
      <c r="P190" s="31" t="str">
        <f>IFERROR(INDEX(DATA2!L$2:L$482,MATCH('Search for Assistance'!$E190,DATA2!$A$2:$A$482,0)),"")</f>
        <v>Chicago-- Northwest Side</v>
      </c>
      <c r="Q190" s="3"/>
    </row>
    <row r="191" spans="1:17" ht="64.150000000000006" customHeight="1" x14ac:dyDescent="0.4">
      <c r="A191" s="33"/>
      <c r="B191" s="33"/>
      <c r="C191" s="33"/>
      <c r="D191" s="33"/>
      <c r="E191" s="4">
        <f>DATA2!U186</f>
        <v>185</v>
      </c>
      <c r="F191" s="29" t="str">
        <f t="shared" si="2"/>
        <v>SBDC at Industrial Council of NW Chicago (ICNC)</v>
      </c>
      <c r="G191" s="30" t="str">
        <f>IFERROR(INDEX(DATA2!C$2:C$482,MATCH('Search for Assistance'!$E191,DATA2!$A$2:$A$482,0)),"")</f>
        <v>SBDC at Industrial Council of NW Chicago (ICNC)</v>
      </c>
      <c r="H191" s="30" t="str">
        <f>IFERROR(INDEX(DATA2!D$2:D$482,MATCH('Search for Assistance'!$E191,DATA2!$A$2:$A$482,0)),"")</f>
        <v>https://www.industrialcouncil.com/business-advising.html#sbdc</v>
      </c>
      <c r="I191" s="31" t="str">
        <f>IFERROR(INDEX(DATA2!E$2:E$482,MATCH('Search for Assistance'!$E191,DATA2!$A$2:$A$482,0)),"")</f>
        <v>David Arriola</v>
      </c>
      <c r="J191" s="31" t="str">
        <f>IFERROR(INDEX(DATA2!F$2:F$482,MATCH('Search for Assistance'!$E191,DATA2!$A$2:$A$482,0)),"")</f>
        <v>312-433-7656</v>
      </c>
      <c r="K191" s="31" t="str">
        <f>IFERROR(INDEX(DATA2!G$2:G$482,MATCH('Search for Assistance'!$E191,DATA2!$A$2:$A$482,0)),"")</f>
        <v>david@industrialcouncil.com</v>
      </c>
      <c r="L191" s="31" t="str">
        <f>IFERROR(INDEX(DATA2!H$2:H$482,MATCH('Search for Assistance'!$E191,DATA2!$A$2:$A$482,0)),"")</f>
        <v>320 N Damen Ave
Ste 100
Chicago, IL 60612</v>
      </c>
      <c r="M191" s="31" t="str">
        <f>IFERROR(INDEX(DATA2!I$2:I$482,MATCH('Search for Assistance'!$E191,DATA2!$A$2:$A$482,0)),"")</f>
        <v>All</v>
      </c>
      <c r="N191" s="31" t="str">
        <f>IFERROR(INDEX(DATA2!J$2:J$482,MATCH('Search for Assistance'!$E191,DATA2!$A$2:$A$482,0)),"")</f>
        <v>English, Spanish</v>
      </c>
      <c r="O191" s="31" t="str">
        <f>IFERROR(INDEX(DATA2!K$2:K$482,MATCH('Search for Assistance'!$E191,DATA2!$A$2:$A$482,0)),"")</f>
        <v>Cook</v>
      </c>
      <c r="P191" s="31" t="str">
        <f>IFERROR(INDEX(DATA2!L$2:L$482,MATCH('Search for Assistance'!$E191,DATA2!$A$2:$A$482,0)),"")</f>
        <v>Chicago-- Northwest Side</v>
      </c>
      <c r="Q191" s="3"/>
    </row>
    <row r="192" spans="1:17" ht="64.150000000000006" customHeight="1" x14ac:dyDescent="0.4">
      <c r="A192" s="33"/>
      <c r="B192" s="33"/>
      <c r="C192" s="33"/>
      <c r="D192" s="33"/>
      <c r="E192" s="4">
        <f>DATA2!U187</f>
        <v>186</v>
      </c>
      <c r="F192" s="29" t="str">
        <f t="shared" si="2"/>
        <v>SBDC at Industrial Council of NW Chicago (ICNC)</v>
      </c>
      <c r="G192" s="30" t="str">
        <f>IFERROR(INDEX(DATA2!C$2:C$482,MATCH('Search for Assistance'!$E192,DATA2!$A$2:$A$482,0)),"")</f>
        <v>SBDC at Industrial Council of NW Chicago (ICNC)</v>
      </c>
      <c r="H192" s="30" t="str">
        <f>IFERROR(INDEX(DATA2!D$2:D$482,MATCH('Search for Assistance'!$E192,DATA2!$A$2:$A$482,0)),"")</f>
        <v>https://www.industrialcouncil.com/business-advising.html#sbdc</v>
      </c>
      <c r="I192" s="31" t="str">
        <f>IFERROR(INDEX(DATA2!E$2:E$482,MATCH('Search for Assistance'!$E192,DATA2!$A$2:$A$482,0)),"")</f>
        <v>Steve DeBretto</v>
      </c>
      <c r="J192" s="31" t="str">
        <f>IFERROR(INDEX(DATA2!F$2:F$482,MATCH('Search for Assistance'!$E192,DATA2!$A$2:$A$482,0)),"")</f>
        <v>312-433-7656</v>
      </c>
      <c r="K192" s="31" t="str">
        <f>IFERROR(INDEX(DATA2!G$2:G$482,MATCH('Search for Assistance'!$E192,DATA2!$A$2:$A$482,0)),"")</f>
        <v>steve@industrialcouncil.com</v>
      </c>
      <c r="L192" s="31" t="str">
        <f>IFERROR(INDEX(DATA2!H$2:H$482,MATCH('Search for Assistance'!$E192,DATA2!$A$2:$A$482,0)),"")</f>
        <v>320 N Damen Ave
Ste 100
Chicago, IL 60612</v>
      </c>
      <c r="M192" s="31" t="str">
        <f>IFERROR(INDEX(DATA2!I$2:I$482,MATCH('Search for Assistance'!$E192,DATA2!$A$2:$A$482,0)),"")</f>
        <v>All</v>
      </c>
      <c r="N192" s="31" t="str">
        <f>IFERROR(INDEX(DATA2!J$2:J$482,MATCH('Search for Assistance'!$E192,DATA2!$A$2:$A$482,0)),"")</f>
        <v>English, Spanish</v>
      </c>
      <c r="O192" s="31" t="str">
        <f>IFERROR(INDEX(DATA2!K$2:K$482,MATCH('Search for Assistance'!$E192,DATA2!$A$2:$A$482,0)),"")</f>
        <v>Cook</v>
      </c>
      <c r="P192" s="31" t="str">
        <f>IFERROR(INDEX(DATA2!L$2:L$482,MATCH('Search for Assistance'!$E192,DATA2!$A$2:$A$482,0)),"")</f>
        <v>Chicago-- Northwest Side</v>
      </c>
      <c r="Q192" s="3"/>
    </row>
    <row r="193" spans="1:17" ht="64.150000000000006" customHeight="1" x14ac:dyDescent="0.4">
      <c r="A193" s="33"/>
      <c r="B193" s="33"/>
      <c r="C193" s="33"/>
      <c r="D193" s="33"/>
      <c r="E193" s="4">
        <f>DATA2!U188</f>
        <v>187</v>
      </c>
      <c r="F193" s="29" t="str">
        <f t="shared" si="2"/>
        <v>SBDC at Joliet Junior College</v>
      </c>
      <c r="G193" s="30" t="str">
        <f>IFERROR(INDEX(DATA2!C$2:C$482,MATCH('Search for Assistance'!$E193,DATA2!$A$2:$A$482,0)),"")</f>
        <v>SBDC at Joliet Junior College</v>
      </c>
      <c r="H193" s="30" t="str">
        <f>IFERROR(INDEX(DATA2!D$2:D$482,MATCH('Search for Assistance'!$E193,DATA2!$A$2:$A$482,0)),"")</f>
        <v>https://www.jjc.edu/small-business-development-center</v>
      </c>
      <c r="I193" s="31" t="str">
        <f>IFERROR(INDEX(DATA2!E$2:E$482,MATCH('Search for Assistance'!$E193,DATA2!$A$2:$A$482,0)),"")</f>
        <v>Mike Wilczynski</v>
      </c>
      <c r="J193" s="31" t="str">
        <f>IFERROR(INDEX(DATA2!F$2:F$482,MATCH('Search for Assistance'!$E193,DATA2!$A$2:$A$482,0)),"")</f>
        <v>815-280-1400</v>
      </c>
      <c r="K193" s="31" t="str">
        <f>IFERROR(INDEX(DATA2!G$2:G$482,MATCH('Search for Assistance'!$E193,DATA2!$A$2:$A$482,0)),"")</f>
        <v>mwilczyn@jjc.edu</v>
      </c>
      <c r="L193" s="31" t="str">
        <f>IFERROR(INDEX(DATA2!H$2:H$482,MATCH('Search for Assistance'!$E193,DATA2!$A$2:$A$482,0)),"")</f>
        <v>1215 Houbolt Rd
Joliet, IL 60431</v>
      </c>
      <c r="M193" s="31" t="str">
        <f>IFERROR(INDEX(DATA2!I$2:I$482,MATCH('Search for Assistance'!$E193,DATA2!$A$2:$A$482,0)),"")</f>
        <v>All</v>
      </c>
      <c r="N193" s="31" t="str">
        <f>IFERROR(INDEX(DATA2!J$2:J$482,MATCH('Search for Assistance'!$E193,DATA2!$A$2:$A$482,0)),"")</f>
        <v>English</v>
      </c>
      <c r="O193" s="31" t="str">
        <f>IFERROR(INDEX(DATA2!K$2:K$482,MATCH('Search for Assistance'!$E193,DATA2!$A$2:$A$482,0)),"")</f>
        <v>Will, Grundy, Livingston, Kendall, LaSalle, Kankakee, Cook</v>
      </c>
      <c r="P193" s="31" t="str">
        <f>IFERROR(INDEX(DATA2!L$2:L$482,MATCH('Search for Assistance'!$E193,DATA2!$A$2:$A$482,0)),"")</f>
        <v>Any Area in Will County, Any Area in Grundy County, Any Area in Livingston County, Any Area in Kendall County, Any Area in LaSalle County, Any Area in Kankakee County, Any Area in Cook County</v>
      </c>
      <c r="Q193" s="3"/>
    </row>
    <row r="194" spans="1:17" ht="64.150000000000006" customHeight="1" x14ac:dyDescent="0.4">
      <c r="A194" s="33"/>
      <c r="B194" s="33"/>
      <c r="C194" s="33"/>
      <c r="D194" s="33"/>
      <c r="E194" s="4">
        <f>DATA2!U189</f>
        <v>188</v>
      </c>
      <c r="F194" s="29" t="str">
        <f t="shared" si="2"/>
        <v>SBDC at Joseph Business School</v>
      </c>
      <c r="G194" s="30" t="str">
        <f>IFERROR(INDEX(DATA2!C$2:C$482,MATCH('Search for Assistance'!$E194,DATA2!$A$2:$A$482,0)),"")</f>
        <v>SBDC at Joseph Business School</v>
      </c>
      <c r="H194" s="30" t="str">
        <f>IFERROR(INDEX(DATA2!D$2:D$482,MATCH('Search for Assistance'!$E194,DATA2!$A$2:$A$482,0)),"")</f>
        <v>https://jbs.edu/jbs-consulting/</v>
      </c>
      <c r="I194" s="31" t="str">
        <f>IFERROR(INDEX(DATA2!E$2:E$482,MATCH('Search for Assistance'!$E194,DATA2!$A$2:$A$482,0)),"")</f>
        <v>Melissa Brown</v>
      </c>
      <c r="J194" s="31" t="str">
        <f>IFERROR(INDEX(DATA2!F$2:F$482,MATCH('Search for Assistance'!$E194,DATA2!$A$2:$A$482,0)),"")</f>
        <v>708-697-6234</v>
      </c>
      <c r="K194" s="31" t="str">
        <f>IFERROR(INDEX(DATA2!G$2:G$482,MATCH('Search for Assistance'!$E194,DATA2!$A$2:$A$482,0)),"")</f>
        <v>mbrown@livingwd.org</v>
      </c>
      <c r="L194" s="31" t="str">
        <f>IFERROR(INDEX(DATA2!H$2:H$482,MATCH('Search for Assistance'!$E194,DATA2!$A$2:$A$482,0)),"")</f>
        <v>7600 W Roosevelt
Forest Park, IL 60130</v>
      </c>
      <c r="M194" s="31" t="str">
        <f>IFERROR(INDEX(DATA2!I$2:I$482,MATCH('Search for Assistance'!$E194,DATA2!$A$2:$A$482,0)),"")</f>
        <v>All, African-American/Black</v>
      </c>
      <c r="N194" s="31" t="str">
        <f>IFERROR(INDEX(DATA2!J$2:J$482,MATCH('Search for Assistance'!$E194,DATA2!$A$2:$A$482,0)),"")</f>
        <v>English</v>
      </c>
      <c r="O194" s="31" t="str">
        <f>IFERROR(INDEX(DATA2!K$2:K$482,MATCH('Search for Assistance'!$E194,DATA2!$A$2:$A$482,0)),"")</f>
        <v>Cook</v>
      </c>
      <c r="P194" s="31" t="str">
        <f>IFERROR(INDEX(DATA2!L$2:L$482,MATCH('Search for Assistance'!$E194,DATA2!$A$2:$A$482,0)),"")</f>
        <v>Any Area in Cook County</v>
      </c>
      <c r="Q194" s="3"/>
    </row>
    <row r="195" spans="1:17" ht="64.150000000000006" customHeight="1" x14ac:dyDescent="0.4">
      <c r="A195" s="33"/>
      <c r="B195" s="33"/>
      <c r="C195" s="33"/>
      <c r="D195" s="33"/>
      <c r="E195" s="4">
        <f>DATA2!U190</f>
        <v>189</v>
      </c>
      <c r="F195" s="29" t="str">
        <f t="shared" si="2"/>
        <v>SBDC at Joseph Business School</v>
      </c>
      <c r="G195" s="30" t="str">
        <f>IFERROR(INDEX(DATA2!C$2:C$482,MATCH('Search for Assistance'!$E195,DATA2!$A$2:$A$482,0)),"")</f>
        <v>SBDC at Joseph Business School</v>
      </c>
      <c r="H195" s="30" t="str">
        <f>IFERROR(INDEX(DATA2!D$2:D$482,MATCH('Search for Assistance'!$E195,DATA2!$A$2:$A$482,0)),"")</f>
        <v>https://jbs.edu/jbs-consulting/</v>
      </c>
      <c r="I195" s="31" t="str">
        <f>IFERROR(INDEX(DATA2!E$2:E$482,MATCH('Search for Assistance'!$E195,DATA2!$A$2:$A$482,0)),"")</f>
        <v>Maria Rodriguez</v>
      </c>
      <c r="J195" s="31" t="str">
        <f>IFERROR(INDEX(DATA2!F$2:F$482,MATCH('Search for Assistance'!$E195,DATA2!$A$2:$A$482,0)),"")</f>
        <v>708-697-6234</v>
      </c>
      <c r="K195" s="31" t="str">
        <f>IFERROR(INDEX(DATA2!G$2:G$482,MATCH('Search for Assistance'!$E195,DATA2!$A$2:$A$482,0)),"")</f>
        <v>mrodriguez@jbs.edu</v>
      </c>
      <c r="L195" s="31" t="str">
        <f>IFERROR(INDEX(DATA2!H$2:H$482,MATCH('Search for Assistance'!$E195,DATA2!$A$2:$A$482,0)),"")</f>
        <v>7600 W. Roosevelt Road
Forest Park, IL 60130</v>
      </c>
      <c r="M195" s="31" t="str">
        <f>IFERROR(INDEX(DATA2!I$2:I$482,MATCH('Search for Assistance'!$E195,DATA2!$A$2:$A$482,0)),"")</f>
        <v>All</v>
      </c>
      <c r="N195" s="31" t="str">
        <f>IFERROR(INDEX(DATA2!J$2:J$482,MATCH('Search for Assistance'!$E195,DATA2!$A$2:$A$482,0)),"")</f>
        <v xml:space="preserve">English, Spanish </v>
      </c>
      <c r="O195" s="31" t="str">
        <f>IFERROR(INDEX(DATA2!K$2:K$482,MATCH('Search for Assistance'!$E195,DATA2!$A$2:$A$482,0)),"")</f>
        <v>Cook</v>
      </c>
      <c r="P195" s="31" t="str">
        <f>IFERROR(INDEX(DATA2!L$2:L$482,MATCH('Search for Assistance'!$E195,DATA2!$A$2:$A$482,0)),"")</f>
        <v>Any Area in Cook County</v>
      </c>
      <c r="Q195" s="3"/>
    </row>
    <row r="196" spans="1:17" ht="64.150000000000006" customHeight="1" x14ac:dyDescent="0.4">
      <c r="A196" s="33"/>
      <c r="B196" s="33"/>
      <c r="C196" s="33"/>
      <c r="D196" s="33"/>
      <c r="E196" s="4">
        <f>DATA2!U191</f>
        <v>190</v>
      </c>
      <c r="F196" s="29" t="str">
        <f t="shared" si="2"/>
        <v>SBDC at Joseph Business School</v>
      </c>
      <c r="G196" s="30" t="str">
        <f>IFERROR(INDEX(DATA2!C$2:C$482,MATCH('Search for Assistance'!$E196,DATA2!$A$2:$A$482,0)),"")</f>
        <v>SBDC at Joseph Business School</v>
      </c>
      <c r="H196" s="30" t="str">
        <f>IFERROR(INDEX(DATA2!D$2:D$482,MATCH('Search for Assistance'!$E196,DATA2!$A$2:$A$482,0)),"")</f>
        <v>https://jbs.edu/jbs-consulting/</v>
      </c>
      <c r="I196" s="31" t="str">
        <f>IFERROR(INDEX(DATA2!E$2:E$482,MATCH('Search for Assistance'!$E196,DATA2!$A$2:$A$482,0)),"")</f>
        <v>Brian Butler</v>
      </c>
      <c r="J196" s="31" t="str">
        <f>IFERROR(INDEX(DATA2!F$2:F$482,MATCH('Search for Assistance'!$E196,DATA2!$A$2:$A$482,0)),"")</f>
        <v>708-697-6234</v>
      </c>
      <c r="K196" s="31" t="str">
        <f>IFERROR(INDEX(DATA2!G$2:G$482,MATCH('Search for Assistance'!$E196,DATA2!$A$2:$A$482,0)),"")</f>
        <v>bbutler@jbs.edu</v>
      </c>
      <c r="L196" s="31" t="str">
        <f>IFERROR(INDEX(DATA2!H$2:H$482,MATCH('Search for Assistance'!$E196,DATA2!$A$2:$A$482,0)),"")</f>
        <v>7600 W. Roosevelt Road
Forest Park, IL 60130</v>
      </c>
      <c r="M196" s="31" t="str">
        <f>IFERROR(INDEX(DATA2!I$2:I$482,MATCH('Search for Assistance'!$E196,DATA2!$A$2:$A$482,0)),"")</f>
        <v>All</v>
      </c>
      <c r="N196" s="31" t="str">
        <f>IFERROR(INDEX(DATA2!J$2:J$482,MATCH('Search for Assistance'!$E196,DATA2!$A$2:$A$482,0)),"")</f>
        <v>English, Spanish, Portuguese</v>
      </c>
      <c r="O196" s="31" t="str">
        <f>IFERROR(INDEX(DATA2!K$2:K$482,MATCH('Search for Assistance'!$E196,DATA2!$A$2:$A$482,0)),"")</f>
        <v>Cook</v>
      </c>
      <c r="P196" s="31" t="str">
        <f>IFERROR(INDEX(DATA2!L$2:L$482,MATCH('Search for Assistance'!$E196,DATA2!$A$2:$A$482,0)),"")</f>
        <v>Any Area in Cook County</v>
      </c>
      <c r="Q196" s="3"/>
    </row>
    <row r="197" spans="1:17" ht="64.150000000000006" customHeight="1" x14ac:dyDescent="0.4">
      <c r="A197" s="33"/>
      <c r="B197" s="33"/>
      <c r="C197" s="33"/>
      <c r="D197" s="33"/>
      <c r="E197" s="4">
        <f>DATA2!U192</f>
        <v>191</v>
      </c>
      <c r="F197" s="29" t="str">
        <f t="shared" si="2"/>
        <v>SBDC at Joseph Business School</v>
      </c>
      <c r="G197" s="30" t="str">
        <f>IFERROR(INDEX(DATA2!C$2:C$482,MATCH('Search for Assistance'!$E197,DATA2!$A$2:$A$482,0)),"")</f>
        <v>SBDC at Joseph Business School</v>
      </c>
      <c r="H197" s="30" t="str">
        <f>IFERROR(INDEX(DATA2!D$2:D$482,MATCH('Search for Assistance'!$E197,DATA2!$A$2:$A$482,0)),"")</f>
        <v>https://jbs.edu/jbs-consulting/</v>
      </c>
      <c r="I197" s="31" t="str">
        <f>IFERROR(INDEX(DATA2!E$2:E$482,MATCH('Search for Assistance'!$E197,DATA2!$A$2:$A$482,0)),"")</f>
        <v>Andy Pham</v>
      </c>
      <c r="J197" s="31" t="str">
        <f>IFERROR(INDEX(DATA2!F$2:F$482,MATCH('Search for Assistance'!$E197,DATA2!$A$2:$A$482,0)),"")</f>
        <v>708-697-6234</v>
      </c>
      <c r="K197" s="31" t="str">
        <f>IFERROR(INDEX(DATA2!G$2:G$482,MATCH('Search for Assistance'!$E197,DATA2!$A$2:$A$482,0)),"")</f>
        <v>apham@jbs.edu</v>
      </c>
      <c r="L197" s="31" t="str">
        <f>IFERROR(INDEX(DATA2!H$2:H$482,MATCH('Search for Assistance'!$E197,DATA2!$A$2:$A$482,0)),"")</f>
        <v>7600 W. Roosevelt Road
Forest Park, IL 60130</v>
      </c>
      <c r="M197" s="31" t="str">
        <f>IFERROR(INDEX(DATA2!I$2:I$482,MATCH('Search for Assistance'!$E197,DATA2!$A$2:$A$482,0)),"")</f>
        <v>All</v>
      </c>
      <c r="N197" s="31" t="str">
        <f>IFERROR(INDEX(DATA2!J$2:J$482,MATCH('Search for Assistance'!$E197,DATA2!$A$2:$A$482,0)),"")</f>
        <v>English, Vietnamese</v>
      </c>
      <c r="O197" s="31" t="str">
        <f>IFERROR(INDEX(DATA2!K$2:K$482,MATCH('Search for Assistance'!$E197,DATA2!$A$2:$A$482,0)),"")</f>
        <v>Cook</v>
      </c>
      <c r="P197" s="31" t="str">
        <f>IFERROR(INDEX(DATA2!L$2:L$482,MATCH('Search for Assistance'!$E197,DATA2!$A$2:$A$482,0)),"")</f>
        <v>Any Area in Cook County</v>
      </c>
      <c r="Q197" s="3"/>
    </row>
    <row r="198" spans="1:17" ht="64.150000000000006" customHeight="1" x14ac:dyDescent="0.4">
      <c r="A198" s="33"/>
      <c r="B198" s="33"/>
      <c r="C198" s="33"/>
      <c r="D198" s="33"/>
      <c r="E198" s="4">
        <f>DATA2!U193</f>
        <v>192</v>
      </c>
      <c r="F198" s="29" t="str">
        <f t="shared" si="2"/>
        <v>SBDC at McHenry County College</v>
      </c>
      <c r="G198" s="30" t="str">
        <f>IFERROR(INDEX(DATA2!C$2:C$482,MATCH('Search for Assistance'!$E198,DATA2!$A$2:$A$482,0)),"")</f>
        <v>SBDC at McHenry County College</v>
      </c>
      <c r="H198" s="30" t="str">
        <f>IFERROR(INDEX(DATA2!D$2:D$482,MATCH('Search for Assistance'!$E198,DATA2!$A$2:$A$482,0)),"")</f>
        <v>https://www.mchenry.edu/isbdc/index.html</v>
      </c>
      <c r="I198" s="31" t="str">
        <f>IFERROR(INDEX(DATA2!E$2:E$482,MATCH('Search for Assistance'!$E198,DATA2!$A$2:$A$482,0)),"")</f>
        <v>Mark Piekos</v>
      </c>
      <c r="J198" s="31" t="str">
        <f>IFERROR(INDEX(DATA2!F$2:F$482,MATCH('Search for Assistance'!$E198,DATA2!$A$2:$A$482,0)),"")</f>
        <v>815-455-6098</v>
      </c>
      <c r="K198" s="31" t="str">
        <f>IFERROR(INDEX(DATA2!G$2:G$482,MATCH('Search for Assistance'!$E198,DATA2!$A$2:$A$482,0)),"")</f>
        <v>mpiekos@mchenry.edu</v>
      </c>
      <c r="L198" s="31" t="str">
        <f>IFERROR(INDEX(DATA2!H$2:H$482,MATCH('Search for Assistance'!$E198,DATA2!$A$2:$A$482,0)),"")</f>
        <v>4100 W Shamrock Ln
McHenry, IL 60050</v>
      </c>
      <c r="M198" s="31" t="str">
        <f>IFERROR(INDEX(DATA2!I$2:I$482,MATCH('Search for Assistance'!$E198,DATA2!$A$2:$A$482,0)),"")</f>
        <v>All</v>
      </c>
      <c r="N198" s="31" t="str">
        <f>IFERROR(INDEX(DATA2!J$2:J$482,MATCH('Search for Assistance'!$E198,DATA2!$A$2:$A$482,0)),"")</f>
        <v>English</v>
      </c>
      <c r="O198" s="31" t="str">
        <f>IFERROR(INDEX(DATA2!K$2:K$482,MATCH('Search for Assistance'!$E198,DATA2!$A$2:$A$482,0)),"")</f>
        <v>McHenry, Kane, Lake, Boone</v>
      </c>
      <c r="P198" s="31" t="str">
        <f>IFERROR(INDEX(DATA2!L$2:L$482,MATCH('Search for Assistance'!$E198,DATA2!$A$2:$A$482,0)),"")</f>
        <v>Any Area in McHenry County, Any Area in Kane County, Any Area in Lake County, Any Area in Boone County</v>
      </c>
      <c r="Q198" s="3"/>
    </row>
    <row r="199" spans="1:17" ht="64.150000000000006" customHeight="1" x14ac:dyDescent="0.4">
      <c r="A199" s="33"/>
      <c r="B199" s="33"/>
      <c r="C199" s="33"/>
      <c r="D199" s="33"/>
      <c r="E199" s="4">
        <f>DATA2!U194</f>
        <v>193</v>
      </c>
      <c r="F199" s="29" t="str">
        <f t="shared" ref="F199:F262" si="3">HYPERLINK(H199,G199)</f>
        <v>SBDC at Puerto Rican Cultural Center Humboldt Park</v>
      </c>
      <c r="G199" s="30" t="str">
        <f>IFERROR(INDEX(DATA2!C$2:C$482,MATCH('Search for Assistance'!$E199,DATA2!$A$2:$A$482,0)),"")</f>
        <v>SBDC at Puerto Rican Cultural Center Humboldt Park</v>
      </c>
      <c r="H199" s="30" t="str">
        <f>IFERROR(INDEX(DATA2!D$2:D$482,MATCH('Search for Assistance'!$E199,DATA2!$A$2:$A$482,0)),"")</f>
        <v>https://paseoboricua.org/sbdc.html</v>
      </c>
      <c r="I199" s="31" t="str">
        <f>IFERROR(INDEX(DATA2!E$2:E$482,MATCH('Search for Assistance'!$E199,DATA2!$A$2:$A$482,0)),"")</f>
        <v>Carlos Bosques</v>
      </c>
      <c r="J199" s="31" t="str">
        <f>IFERROR(INDEX(DATA2!F$2:F$482,MATCH('Search for Assistance'!$E199,DATA2!$A$2:$A$482,0)),"")</f>
        <v>773-394-4935</v>
      </c>
      <c r="K199" s="31" t="str">
        <f>IFERROR(INDEX(DATA2!G$2:G$482,MATCH('Search for Assistance'!$E199,DATA2!$A$2:$A$482,0)),"")</f>
        <v>carlosb@prcc-chgo.org</v>
      </c>
      <c r="L199" s="31" t="str">
        <f>IFERROR(INDEX(DATA2!H$2:H$482,MATCH('Search for Assistance'!$E199,DATA2!$A$2:$A$482,0)),"")</f>
        <v>2606 W Division St
Chicago, IL 60622</v>
      </c>
      <c r="M199" s="31" t="str">
        <f>IFERROR(INDEX(DATA2!I$2:I$482,MATCH('Search for Assistance'!$E199,DATA2!$A$2:$A$482,0)),"")</f>
        <v>All, LatinX/Hispanic, Women, Veterans, Rural</v>
      </c>
      <c r="N199" s="31" t="str">
        <f>IFERROR(INDEX(DATA2!J$2:J$482,MATCH('Search for Assistance'!$E199,DATA2!$A$2:$A$482,0)),"")</f>
        <v>English, Spanish</v>
      </c>
      <c r="O199" s="31" t="str">
        <f>IFERROR(INDEX(DATA2!K$2:K$482,MATCH('Search for Assistance'!$E199,DATA2!$A$2:$A$482,0)),"")</f>
        <v>Cook</v>
      </c>
      <c r="P199" s="31" t="str">
        <f>IFERROR(INDEX(DATA2!L$2:L$482,MATCH('Search for Assistance'!$E199,DATA2!$A$2:$A$482,0)),"")</f>
        <v>Chicago-- Northwest Side</v>
      </c>
      <c r="Q199" s="3"/>
    </row>
    <row r="200" spans="1:17" ht="64.150000000000006" customHeight="1" x14ac:dyDescent="0.4">
      <c r="A200" s="33"/>
      <c r="B200" s="33"/>
      <c r="C200" s="33"/>
      <c r="D200" s="33"/>
      <c r="E200" s="4">
        <f>DATA2!U195</f>
        <v>194</v>
      </c>
      <c r="F200" s="29" t="str">
        <f t="shared" si="3"/>
        <v>SBDC at Puerto Rican Cultural Center Humboldt Park</v>
      </c>
      <c r="G200" s="30" t="str">
        <f>IFERROR(INDEX(DATA2!C$2:C$482,MATCH('Search for Assistance'!$E200,DATA2!$A$2:$A$482,0)),"")</f>
        <v>SBDC at Puerto Rican Cultural Center Humboldt Park</v>
      </c>
      <c r="H200" s="30" t="str">
        <f>IFERROR(INDEX(DATA2!D$2:D$482,MATCH('Search for Assistance'!$E200,DATA2!$A$2:$A$482,0)),"")</f>
        <v>https://paseoboricua.org/sbdc.html</v>
      </c>
      <c r="I200" s="31" t="str">
        <f>IFERROR(INDEX(DATA2!E$2:E$482,MATCH('Search for Assistance'!$E200,DATA2!$A$2:$A$482,0)),"")</f>
        <v>Nadya Henriquez</v>
      </c>
      <c r="J200" s="31" t="str">
        <f>IFERROR(INDEX(DATA2!F$2:F$482,MATCH('Search for Assistance'!$E200,DATA2!$A$2:$A$482,0)),"")</f>
        <v>773-394-4935</v>
      </c>
      <c r="K200" s="31" t="str">
        <f>IFERROR(INDEX(DATA2!G$2:G$482,MATCH('Search for Assistance'!$E200,DATA2!$A$2:$A$482,0)),"")</f>
        <v>nadyah@prcc-chgo.org</v>
      </c>
      <c r="L200" s="31" t="str">
        <f>IFERROR(INDEX(DATA2!H$2:H$482,MATCH('Search for Assistance'!$E200,DATA2!$A$2:$A$482,0)),"")</f>
        <v>2606 W Division St
Chicago, IL 60622</v>
      </c>
      <c r="M200" s="31" t="str">
        <f>IFERROR(INDEX(DATA2!I$2:I$482,MATCH('Search for Assistance'!$E200,DATA2!$A$2:$A$482,0)),"")</f>
        <v>All, LatinX/Hispanic, Women, Veterans, Rural</v>
      </c>
      <c r="N200" s="31" t="str">
        <f>IFERROR(INDEX(DATA2!J$2:J$482,MATCH('Search for Assistance'!$E200,DATA2!$A$2:$A$482,0)),"")</f>
        <v>English, Spanish</v>
      </c>
      <c r="O200" s="31" t="str">
        <f>IFERROR(INDEX(DATA2!K$2:K$482,MATCH('Search for Assistance'!$E200,DATA2!$A$2:$A$482,0)),"")</f>
        <v>Cook</v>
      </c>
      <c r="P200" s="31" t="str">
        <f>IFERROR(INDEX(DATA2!L$2:L$482,MATCH('Search for Assistance'!$E200,DATA2!$A$2:$A$482,0)),"")</f>
        <v>Chicago-- Northwest Side</v>
      </c>
      <c r="Q200" s="3"/>
    </row>
    <row r="201" spans="1:17" ht="64.150000000000006" customHeight="1" x14ac:dyDescent="0.4">
      <c r="A201" s="33"/>
      <c r="B201" s="33"/>
      <c r="C201" s="33"/>
      <c r="D201" s="33"/>
      <c r="E201" s="4">
        <f>DATA2!U196</f>
        <v>195</v>
      </c>
      <c r="F201" s="29" t="str">
        <f t="shared" si="3"/>
        <v>SBDC at Puerto Rican Cultural Center Humboldt Park</v>
      </c>
      <c r="G201" s="30" t="str">
        <f>IFERROR(INDEX(DATA2!C$2:C$482,MATCH('Search for Assistance'!$E201,DATA2!$A$2:$A$482,0)),"")</f>
        <v>SBDC at Puerto Rican Cultural Center Humboldt Park</v>
      </c>
      <c r="H201" s="30" t="str">
        <f>IFERROR(INDEX(DATA2!D$2:D$482,MATCH('Search for Assistance'!$E201,DATA2!$A$2:$A$482,0)),"")</f>
        <v>https://paseoboricua.org/sbdc.html</v>
      </c>
      <c r="I201" s="31" t="str">
        <f>IFERROR(INDEX(DATA2!E$2:E$482,MATCH('Search for Assistance'!$E201,DATA2!$A$2:$A$482,0)),"")</f>
        <v>Emmanuel Dávila</v>
      </c>
      <c r="J201" s="31" t="str">
        <f>IFERROR(INDEX(DATA2!F$2:F$482,MATCH('Search for Assistance'!$E201,DATA2!$A$2:$A$482,0)),"")</f>
        <v>773-394-4935</v>
      </c>
      <c r="K201" s="31" t="str">
        <f>IFERROR(INDEX(DATA2!G$2:G$482,MATCH('Search for Assistance'!$E201,DATA2!$A$2:$A$482,0)),"")</f>
        <v>emmanueld@prcc-chgoo.org</v>
      </c>
      <c r="L201" s="31" t="str">
        <f>IFERROR(INDEX(DATA2!H$2:H$482,MATCH('Search for Assistance'!$E201,DATA2!$A$2:$A$482,0)),"")</f>
        <v>2606 W Division St
Chicago, IL 60622</v>
      </c>
      <c r="M201" s="31" t="str">
        <f>IFERROR(INDEX(DATA2!I$2:I$482,MATCH('Search for Assistance'!$E201,DATA2!$A$2:$A$482,0)),"")</f>
        <v>All, LatinX/Hispanic, Women, Veterans, Rural</v>
      </c>
      <c r="N201" s="31" t="str">
        <f>IFERROR(INDEX(DATA2!J$2:J$482,MATCH('Search for Assistance'!$E201,DATA2!$A$2:$A$482,0)),"")</f>
        <v>English, Spanish</v>
      </c>
      <c r="O201" s="31" t="str">
        <f>IFERROR(INDEX(DATA2!K$2:K$482,MATCH('Search for Assistance'!$E201,DATA2!$A$2:$A$482,0)),"")</f>
        <v>Cook</v>
      </c>
      <c r="P201" s="31" t="str">
        <f>IFERROR(INDEX(DATA2!L$2:L$482,MATCH('Search for Assistance'!$E201,DATA2!$A$2:$A$482,0)),"")</f>
        <v>Chicago-- Northwest Side</v>
      </c>
      <c r="Q201" s="3"/>
    </row>
    <row r="202" spans="1:17" ht="64.150000000000006" customHeight="1" x14ac:dyDescent="0.4">
      <c r="A202" s="33"/>
      <c r="B202" s="33"/>
      <c r="C202" s="33"/>
      <c r="D202" s="33"/>
      <c r="E202" s="4">
        <f>DATA2!U197</f>
        <v>196</v>
      </c>
      <c r="F202" s="29" t="str">
        <f t="shared" si="3"/>
        <v>SBDC at Puerto Rican Cultural Center Humboldt Park</v>
      </c>
      <c r="G202" s="30" t="str">
        <f>IFERROR(INDEX(DATA2!C$2:C$482,MATCH('Search for Assistance'!$E202,DATA2!$A$2:$A$482,0)),"")</f>
        <v>SBDC at Puerto Rican Cultural Center Humboldt Park</v>
      </c>
      <c r="H202" s="30" t="str">
        <f>IFERROR(INDEX(DATA2!D$2:D$482,MATCH('Search for Assistance'!$E202,DATA2!$A$2:$A$482,0)),"")</f>
        <v>https://paseoboricua.org/sbdc.html</v>
      </c>
      <c r="I202" s="31" t="str">
        <f>IFERROR(INDEX(DATA2!E$2:E$482,MATCH('Search for Assistance'!$E202,DATA2!$A$2:$A$482,0)),"")</f>
        <v>Sergio Anaiba</v>
      </c>
      <c r="J202" s="31" t="str">
        <f>IFERROR(INDEX(DATA2!F$2:F$482,MATCH('Search for Assistance'!$E202,DATA2!$A$2:$A$482,0)),"")</f>
        <v>773-394-4935</v>
      </c>
      <c r="K202" s="31" t="str">
        <f>IFERROR(INDEX(DATA2!G$2:G$482,MATCH('Search for Assistance'!$E202,DATA2!$A$2:$A$482,0)),"")</f>
        <v>sergioa@prcc-chgo.org</v>
      </c>
      <c r="L202" s="31" t="str">
        <f>IFERROR(INDEX(DATA2!H$2:H$482,MATCH('Search for Assistance'!$E202,DATA2!$A$2:$A$482,0)),"")</f>
        <v>2606 W Division St
Chicago, IL 60622</v>
      </c>
      <c r="M202" s="31" t="str">
        <f>IFERROR(INDEX(DATA2!I$2:I$482,MATCH('Search for Assistance'!$E202,DATA2!$A$2:$A$482,0)),"")</f>
        <v>All, LatinX/Hispanic, Women, Veterans, Rural</v>
      </c>
      <c r="N202" s="31" t="str">
        <f>IFERROR(INDEX(DATA2!J$2:J$482,MATCH('Search for Assistance'!$E202,DATA2!$A$2:$A$482,0)),"")</f>
        <v>English, Spanish</v>
      </c>
      <c r="O202" s="31" t="str">
        <f>IFERROR(INDEX(DATA2!K$2:K$482,MATCH('Search for Assistance'!$E202,DATA2!$A$2:$A$482,0)),"")</f>
        <v>Cook</v>
      </c>
      <c r="P202" s="31" t="str">
        <f>IFERROR(INDEX(DATA2!L$2:L$482,MATCH('Search for Assistance'!$E202,DATA2!$A$2:$A$482,0)),"")</f>
        <v>Chicago-- Northwest Side</v>
      </c>
      <c r="Q202" s="3"/>
    </row>
    <row r="203" spans="1:17" ht="64.150000000000006" customHeight="1" x14ac:dyDescent="0.4">
      <c r="A203" s="33"/>
      <c r="B203" s="33"/>
      <c r="C203" s="33"/>
      <c r="D203" s="33"/>
      <c r="E203" s="4">
        <f>DATA2!U198</f>
        <v>197</v>
      </c>
      <c r="F203" s="29" t="str">
        <f t="shared" si="3"/>
        <v>SBDC at Puerto Rican Cultural Center Humboldt Park</v>
      </c>
      <c r="G203" s="30" t="str">
        <f>IFERROR(INDEX(DATA2!C$2:C$482,MATCH('Search for Assistance'!$E203,DATA2!$A$2:$A$482,0)),"")</f>
        <v>SBDC at Puerto Rican Cultural Center Humboldt Park</v>
      </c>
      <c r="H203" s="30" t="str">
        <f>IFERROR(INDEX(DATA2!D$2:D$482,MATCH('Search for Assistance'!$E203,DATA2!$A$2:$A$482,0)),"")</f>
        <v>https://paseoboricua.org/sbdc.html</v>
      </c>
      <c r="I203" s="31" t="str">
        <f>IFERROR(INDEX(DATA2!E$2:E$482,MATCH('Search for Assistance'!$E203,DATA2!$A$2:$A$482,0)),"")</f>
        <v>Celia Perez</v>
      </c>
      <c r="J203" s="31" t="str">
        <f>IFERROR(INDEX(DATA2!F$2:F$482,MATCH('Search for Assistance'!$E203,DATA2!$A$2:$A$482,0)),"")</f>
        <v>773-394-4935</v>
      </c>
      <c r="K203" s="31" t="str">
        <f>IFERROR(INDEX(DATA2!G$2:G$482,MATCH('Search for Assistance'!$E203,DATA2!$A$2:$A$482,0)),"")</f>
        <v>celiap@prcc-chgo.org</v>
      </c>
      <c r="L203" s="31" t="str">
        <f>IFERROR(INDEX(DATA2!H$2:H$482,MATCH('Search for Assistance'!$E203,DATA2!$A$2:$A$482,0)),"")</f>
        <v>2606 W Division St
Chicago, IL 60622</v>
      </c>
      <c r="M203" s="31" t="str">
        <f>IFERROR(INDEX(DATA2!I$2:I$482,MATCH('Search for Assistance'!$E203,DATA2!$A$2:$A$482,0)),"")</f>
        <v>All, LatinX/Hispanic, Women, Veterans, Rural</v>
      </c>
      <c r="N203" s="31" t="str">
        <f>IFERROR(INDEX(DATA2!J$2:J$482,MATCH('Search for Assistance'!$E203,DATA2!$A$2:$A$482,0)),"")</f>
        <v>English, Spanish</v>
      </c>
      <c r="O203" s="31" t="str">
        <f>IFERROR(INDEX(DATA2!K$2:K$482,MATCH('Search for Assistance'!$E203,DATA2!$A$2:$A$482,0)),"")</f>
        <v>Cook</v>
      </c>
      <c r="P203" s="31" t="str">
        <f>IFERROR(INDEX(DATA2!L$2:L$482,MATCH('Search for Assistance'!$E203,DATA2!$A$2:$A$482,0)),"")</f>
        <v>Chicago-- Northwest Side</v>
      </c>
      <c r="Q203" s="3"/>
    </row>
    <row r="204" spans="1:17" ht="64.150000000000006" customHeight="1" x14ac:dyDescent="0.4">
      <c r="A204" s="33"/>
      <c r="B204" s="33"/>
      <c r="C204" s="33"/>
      <c r="D204" s="33"/>
      <c r="E204" s="4">
        <f>DATA2!U199</f>
        <v>198</v>
      </c>
      <c r="F204" s="29" t="str">
        <f t="shared" si="3"/>
        <v>SBDC at Rockford Chamber of Commerce</v>
      </c>
      <c r="G204" s="30" t="str">
        <f>IFERROR(INDEX(DATA2!C$2:C$482,MATCH('Search for Assistance'!$E204,DATA2!$A$2:$A$482,0)),"")</f>
        <v>SBDC at Rockford Chamber of Commerce</v>
      </c>
      <c r="H204" s="30" t="str">
        <f>IFERROR(INDEX(DATA2!D$2:D$482,MATCH('Search for Assistance'!$E204,DATA2!$A$2:$A$482,0)),"")</f>
        <v>https://www.rockfordsbdc.org/</v>
      </c>
      <c r="I204" s="31" t="str">
        <f>IFERROR(INDEX(DATA2!E$2:E$482,MATCH('Search for Assistance'!$E204,DATA2!$A$2:$A$482,0)),"")</f>
        <v xml:space="preserve">Edward Caceres </v>
      </c>
      <c r="J204" s="31" t="str">
        <f>IFERROR(INDEX(DATA2!F$2:F$482,MATCH('Search for Assistance'!$E204,DATA2!$A$2:$A$482,0)),"")</f>
        <v>815-316-4301</v>
      </c>
      <c r="K204" s="31" t="str">
        <f>IFERROR(INDEX(DATA2!G$2:G$482,MATCH('Search for Assistance'!$E204,DATA2!$A$2:$A$482,0)),"")</f>
        <v>edward.sbdc@rockfordchamber.com</v>
      </c>
      <c r="L204" s="31" t="str">
        <f>IFERROR(INDEX(DATA2!H$2:H$482,MATCH('Search for Assistance'!$E204,DATA2!$A$2:$A$482,0)),"")</f>
        <v>8500 E State St
Rockford, IL 61108</v>
      </c>
      <c r="M204" s="31" t="str">
        <f>IFERROR(INDEX(DATA2!I$2:I$482,MATCH('Search for Assistance'!$E204,DATA2!$A$2:$A$482,0)),"")</f>
        <v>All</v>
      </c>
      <c r="N204" s="31" t="str">
        <f>IFERROR(INDEX(DATA2!J$2:J$482,MATCH('Search for Assistance'!$E204,DATA2!$A$2:$A$482,0)),"")</f>
        <v>English, Spanish</v>
      </c>
      <c r="O204" s="31" t="str">
        <f>IFERROR(INDEX(DATA2!K$2:K$482,MATCH('Search for Assistance'!$E204,DATA2!$A$2:$A$482,0)),"")</f>
        <v>Winnebago, Boone, Stephenson, Ogle, Jo Daviess</v>
      </c>
      <c r="P204" s="31" t="str">
        <f>IFERROR(INDEX(DATA2!L$2:L$482,MATCH('Search for Assistance'!$E204,DATA2!$A$2:$A$482,0)),"")</f>
        <v>Any Area in Winnebago County, Any Area in Boone County, Any Area in Stephenson County, Any Area in Ogle County, Any Area in Jo Daviess County</v>
      </c>
      <c r="Q204" s="3"/>
    </row>
    <row r="205" spans="1:17" ht="64.150000000000006" customHeight="1" x14ac:dyDescent="0.4">
      <c r="A205" s="33"/>
      <c r="B205" s="33"/>
      <c r="C205" s="33"/>
      <c r="D205" s="33"/>
      <c r="E205" s="4">
        <f>DATA2!U200</f>
        <v>199</v>
      </c>
      <c r="F205" s="29" t="str">
        <f t="shared" si="3"/>
        <v>SBDC at Rogers Park Business Alliance</v>
      </c>
      <c r="G205" s="30" t="str">
        <f>IFERROR(INDEX(DATA2!C$2:C$482,MATCH('Search for Assistance'!$E205,DATA2!$A$2:$A$482,0)),"")</f>
        <v>SBDC at Rogers Park Business Alliance</v>
      </c>
      <c r="H205" s="30" t="str">
        <f>IFERROR(INDEX(DATA2!D$2:D$482,MATCH('Search for Assistance'!$E205,DATA2!$A$2:$A$482,0)),"")</f>
        <v>https://rpba.org/sbdc/</v>
      </c>
      <c r="I205" s="31" t="str">
        <f>IFERROR(INDEX(DATA2!E$2:E$482,MATCH('Search for Assistance'!$E205,DATA2!$A$2:$A$482,0)),"")</f>
        <v>Curtis Roeschley</v>
      </c>
      <c r="J205" s="31" t="str">
        <f>IFERROR(INDEX(DATA2!F$2:F$482,MATCH('Search for Assistance'!$E205,DATA2!$A$2:$A$482,0)),"")</f>
        <v>773-508-5885</v>
      </c>
      <c r="K205" s="31" t="str">
        <f>IFERROR(INDEX(DATA2!G$2:G$482,MATCH('Search for Assistance'!$E205,DATA2!$A$2:$A$482,0)),"")</f>
        <v>sbdc@rpba.org</v>
      </c>
      <c r="L205" s="31" t="str">
        <f>IFERROR(INDEX(DATA2!H$2:H$482,MATCH('Search for Assistance'!$E205,DATA2!$A$2:$A$482,0)),"")</f>
        <v>1448 W Morse Ave
Chicago, IL 60626</v>
      </c>
      <c r="M205" s="31" t="str">
        <f>IFERROR(INDEX(DATA2!I$2:I$482,MATCH('Search for Assistance'!$E205,DATA2!$A$2:$A$482,0)),"")</f>
        <v>All, LatinX/Hispanic, Women, Immigrants</v>
      </c>
      <c r="N205" s="31" t="str">
        <f>IFERROR(INDEX(DATA2!J$2:J$482,MATCH('Search for Assistance'!$E205,DATA2!$A$2:$A$482,0)),"")</f>
        <v>English</v>
      </c>
      <c r="O205" s="31" t="str">
        <f>IFERROR(INDEX(DATA2!K$2:K$482,MATCH('Search for Assistance'!$E205,DATA2!$A$2:$A$482,0)),"")</f>
        <v>Cook</v>
      </c>
      <c r="P205" s="31" t="str">
        <f>IFERROR(INDEX(DATA2!L$2:L$482,MATCH('Search for Assistance'!$E205,DATA2!$A$2:$A$482,0)),"")</f>
        <v>Chicago-- North Side</v>
      </c>
      <c r="Q205" s="3"/>
    </row>
    <row r="206" spans="1:17" ht="64.150000000000006" customHeight="1" x14ac:dyDescent="0.4">
      <c r="A206" s="33"/>
      <c r="B206" s="33"/>
      <c r="C206" s="33"/>
      <c r="D206" s="33"/>
      <c r="E206" s="4">
        <f>DATA2!U201</f>
        <v>200</v>
      </c>
      <c r="F206" s="29" t="str">
        <f t="shared" si="3"/>
        <v>SBDC at Rogers Park Business Alliance</v>
      </c>
      <c r="G206" s="30" t="str">
        <f>IFERROR(INDEX(DATA2!C$2:C$482,MATCH('Search for Assistance'!$E206,DATA2!$A$2:$A$482,0)),"")</f>
        <v>SBDC at Rogers Park Business Alliance</v>
      </c>
      <c r="H206" s="30" t="str">
        <f>IFERROR(INDEX(DATA2!D$2:D$482,MATCH('Search for Assistance'!$E206,DATA2!$A$2:$A$482,0)),"")</f>
        <v>https://rpba.org/sbdc/</v>
      </c>
      <c r="I206" s="31" t="str">
        <f>IFERROR(INDEX(DATA2!E$2:E$482,MATCH('Search for Assistance'!$E206,DATA2!$A$2:$A$482,0)),"")</f>
        <v>Sheree Moratto</v>
      </c>
      <c r="J206" s="31" t="str">
        <f>IFERROR(INDEX(DATA2!F$2:F$482,MATCH('Search for Assistance'!$E206,DATA2!$A$2:$A$482,0)),"")</f>
        <v>773-508-5885</v>
      </c>
      <c r="K206" s="31" t="str">
        <f>IFERROR(INDEX(DATA2!G$2:G$482,MATCH('Search for Assistance'!$E206,DATA2!$A$2:$A$482,0)),"")</f>
        <v>smoratto@rpba.org</v>
      </c>
      <c r="L206" s="31" t="str">
        <f>IFERROR(INDEX(DATA2!H$2:H$482,MATCH('Search for Assistance'!$E206,DATA2!$A$2:$A$482,0)),"")</f>
        <v>1448 W Morse Ave
Chicago, IL 60626</v>
      </c>
      <c r="M206" s="31" t="str">
        <f>IFERROR(INDEX(DATA2!I$2:I$482,MATCH('Search for Assistance'!$E206,DATA2!$A$2:$A$482,0)),"")</f>
        <v>All, LatinX/Hispanic, Women, Immigrants</v>
      </c>
      <c r="N206" s="31" t="str">
        <f>IFERROR(INDEX(DATA2!J$2:J$482,MATCH('Search for Assistance'!$E206,DATA2!$A$2:$A$482,0)),"")</f>
        <v>English, French, Spanish</v>
      </c>
      <c r="O206" s="31" t="str">
        <f>IFERROR(INDEX(DATA2!K$2:K$482,MATCH('Search for Assistance'!$E206,DATA2!$A$2:$A$482,0)),"")</f>
        <v>Cook</v>
      </c>
      <c r="P206" s="31" t="str">
        <f>IFERROR(INDEX(DATA2!L$2:L$482,MATCH('Search for Assistance'!$E206,DATA2!$A$2:$A$482,0)),"")</f>
        <v>Chicago-- North Side</v>
      </c>
      <c r="Q206" s="3"/>
    </row>
    <row r="207" spans="1:17" ht="64.150000000000006" customHeight="1" x14ac:dyDescent="0.4">
      <c r="A207" s="33"/>
      <c r="B207" s="33"/>
      <c r="C207" s="33"/>
      <c r="D207" s="33"/>
      <c r="E207" s="4">
        <f>DATA2!U202</f>
        <v>201</v>
      </c>
      <c r="F207" s="29" t="str">
        <f t="shared" si="3"/>
        <v>SBDC at Sauk Valley Community College</v>
      </c>
      <c r="G207" s="30" t="str">
        <f>IFERROR(INDEX(DATA2!C$2:C$482,MATCH('Search for Assistance'!$E207,DATA2!$A$2:$A$482,0)),"")</f>
        <v>SBDC at Sauk Valley Community College</v>
      </c>
      <c r="H207" s="30" t="str">
        <f>IFERROR(INDEX(DATA2!D$2:D$482,MATCH('Search for Assistance'!$E207,DATA2!$A$2:$A$482,0)),"")</f>
        <v>https://www.sauksbdc.com/</v>
      </c>
      <c r="I207" s="31" t="str">
        <f>IFERROR(INDEX(DATA2!E$2:E$482,MATCH('Search for Assistance'!$E207,DATA2!$A$2:$A$482,0)),"")</f>
        <v>Kim Ewoldsen</v>
      </c>
      <c r="J207" s="31" t="str">
        <f>IFERROR(INDEX(DATA2!F$2:F$482,MATCH('Search for Assistance'!$E207,DATA2!$A$2:$A$482,0)),"")</f>
        <v>815-835-6244</v>
      </c>
      <c r="K207" s="31" t="str">
        <f>IFERROR(INDEX(DATA2!G$2:G$482,MATCH('Search for Assistance'!$E207,DATA2!$A$2:$A$482,0)),"")</f>
        <v>kim.s.ewoldsen@svcc.edu</v>
      </c>
      <c r="L207" s="31" t="str">
        <f>IFERROR(INDEX(DATA2!H$2:H$482,MATCH('Search for Assistance'!$E207,DATA2!$A$2:$A$482,0)),"")</f>
        <v>173 IL Rte 2
Dixon, IL 61021</v>
      </c>
      <c r="M207" s="31" t="str">
        <f>IFERROR(INDEX(DATA2!I$2:I$482,MATCH('Search for Assistance'!$E207,DATA2!$A$2:$A$482,0)),"")</f>
        <v>All</v>
      </c>
      <c r="N207" s="31" t="str">
        <f>IFERROR(INDEX(DATA2!J$2:J$482,MATCH('Search for Assistance'!$E207,DATA2!$A$2:$A$482,0)),"")</f>
        <v>English</v>
      </c>
      <c r="O207" s="31" t="str">
        <f>IFERROR(INDEX(DATA2!K$2:K$482,MATCH('Search for Assistance'!$E207,DATA2!$A$2:$A$482,0)),"")</f>
        <v>Whiteside, Lee, Carroll, Ogle, Bureau, Henry, Stephenson</v>
      </c>
      <c r="P207" s="31" t="str">
        <f>IFERROR(INDEX(DATA2!L$2:L$482,MATCH('Search for Assistance'!$E207,DATA2!$A$2:$A$482,0)),"")</f>
        <v>Any Area in Whiteside County, Any Area in Lee County, Any Area in Carroll County, Any Area in Ogle County, Any Area in Bureau County, Any Area in Henry County, Any Area in Stephenson County</v>
      </c>
      <c r="Q207" s="3"/>
    </row>
    <row r="208" spans="1:17" ht="64.150000000000006" customHeight="1" x14ac:dyDescent="0.4">
      <c r="A208" s="33"/>
      <c r="B208" s="33"/>
      <c r="C208" s="33"/>
      <c r="D208" s="33"/>
      <c r="E208" s="4">
        <f>DATA2!U203</f>
        <v>202</v>
      </c>
      <c r="F208" s="29" t="str">
        <f t="shared" si="3"/>
        <v>SBDC at Sauk Valley Community College</v>
      </c>
      <c r="G208" s="30" t="str">
        <f>IFERROR(INDEX(DATA2!C$2:C$482,MATCH('Search for Assistance'!$E208,DATA2!$A$2:$A$482,0)),"")</f>
        <v>SBDC at Sauk Valley Community College</v>
      </c>
      <c r="H208" s="30" t="str">
        <f>IFERROR(INDEX(DATA2!D$2:D$482,MATCH('Search for Assistance'!$E208,DATA2!$A$2:$A$482,0)),"")</f>
        <v>https://www.sauksbdc.com/</v>
      </c>
      <c r="I208" s="31" t="str">
        <f>IFERROR(INDEX(DATA2!E$2:E$482,MATCH('Search for Assistance'!$E208,DATA2!$A$2:$A$482,0)),"")</f>
        <v>Theresa Hooper-Campos</v>
      </c>
      <c r="J208" s="31" t="str">
        <f>IFERROR(INDEX(DATA2!F$2:F$482,MATCH('Search for Assistance'!$E208,DATA2!$A$2:$A$482,0)),"")</f>
        <v>815-835-6244</v>
      </c>
      <c r="K208" s="31" t="str">
        <f>IFERROR(INDEX(DATA2!G$2:G$482,MATCH('Search for Assistance'!$E208,DATA2!$A$2:$A$482,0)),"")</f>
        <v>t.s.hoopercampos@svcc.edu</v>
      </c>
      <c r="L208" s="31" t="str">
        <f>IFERROR(INDEX(DATA2!H$2:H$482,MATCH('Search for Assistance'!$E208,DATA2!$A$2:$A$482,0)),"")</f>
        <v>173 IL Rte 2
Dixon, IL 61021</v>
      </c>
      <c r="M208" s="31" t="str">
        <f>IFERROR(INDEX(DATA2!I$2:I$482,MATCH('Search for Assistance'!$E208,DATA2!$A$2:$A$482,0)),"")</f>
        <v>All</v>
      </c>
      <c r="N208" s="31" t="str">
        <f>IFERROR(INDEX(DATA2!J$2:J$482,MATCH('Search for Assistance'!$E208,DATA2!$A$2:$A$482,0)),"")</f>
        <v>English, Spanish</v>
      </c>
      <c r="O208" s="31" t="str">
        <f>IFERROR(INDEX(DATA2!K$2:K$482,MATCH('Search for Assistance'!$E208,DATA2!$A$2:$A$482,0)),"")</f>
        <v>Whiteside, Lee, Carroll, Ogle, Bureau, Henry, Stephenson</v>
      </c>
      <c r="P208" s="31" t="str">
        <f>IFERROR(INDEX(DATA2!L$2:L$482,MATCH('Search for Assistance'!$E208,DATA2!$A$2:$A$482,0)),"")</f>
        <v>Any Area in Whiteside County, Any Area in Lee County, Any Area in Carroll County, Any Area in Ogle County, Any Area in Bureau County, Any Area in Henry County, Any Area in Stephenson County</v>
      </c>
      <c r="Q208" s="3"/>
    </row>
    <row r="209" spans="1:17" ht="64.150000000000006" customHeight="1" x14ac:dyDescent="0.4">
      <c r="A209" s="33"/>
      <c r="B209" s="33"/>
      <c r="C209" s="33"/>
      <c r="D209" s="33"/>
      <c r="E209" s="4">
        <f>DATA2!U204</f>
        <v>203</v>
      </c>
      <c r="F209" s="29" t="str">
        <f t="shared" si="3"/>
        <v>SBDC at Shawnee Community College</v>
      </c>
      <c r="G209" s="30" t="str">
        <f>IFERROR(INDEX(DATA2!C$2:C$482,MATCH('Search for Assistance'!$E209,DATA2!$A$2:$A$482,0)),"")</f>
        <v>SBDC at Shawnee Community College</v>
      </c>
      <c r="H209" s="30" t="str">
        <f>IFERROR(INDEX(DATA2!D$2:D$482,MATCH('Search for Assistance'!$E209,DATA2!$A$2:$A$482,0)),"")</f>
        <v>https://www.shawneecc.edu/community-services/cced/illinois-small-business-development-center</v>
      </c>
      <c r="I209" s="31" t="str">
        <f>IFERROR(INDEX(DATA2!E$2:E$482,MATCH('Search for Assistance'!$E209,DATA2!$A$2:$A$482,0)),"")</f>
        <v>Greg Mason</v>
      </c>
      <c r="J209" s="31" t="str">
        <f>IFERROR(INDEX(DATA2!F$2:F$482,MATCH('Search for Assistance'!$E209,DATA2!$A$2:$A$482,0)),"")</f>
        <v>618-634-3231</v>
      </c>
      <c r="K209" s="31" t="str">
        <f>IFERROR(INDEX(DATA2!G$2:G$482,MATCH('Search for Assistance'!$E209,DATA2!$A$2:$A$482,0)),"")</f>
        <v>gregm@shawneecc.edu</v>
      </c>
      <c r="L209" s="31" t="str">
        <f>IFERROR(INDEX(DATA2!H$2:H$482,MATCH('Search for Assistance'!$E209,DATA2!$A$2:$A$482,0)),"")</f>
        <v>8364 Shawnee College Rd
Ullin, IL 62992</v>
      </c>
      <c r="M209" s="31" t="str">
        <f>IFERROR(INDEX(DATA2!I$2:I$482,MATCH('Search for Assistance'!$E209,DATA2!$A$2:$A$482,0)),"")</f>
        <v>All</v>
      </c>
      <c r="N209" s="31" t="str">
        <f>IFERROR(INDEX(DATA2!J$2:J$482,MATCH('Search for Assistance'!$E209,DATA2!$A$2:$A$482,0)),"")</f>
        <v>English</v>
      </c>
      <c r="O209" s="31" t="str">
        <f>IFERROR(INDEX(DATA2!K$2:K$482,MATCH('Search for Assistance'!$E209,DATA2!$A$2:$A$482,0)),"")</f>
        <v>Alexander, Johnson, Massac, Pulaski, Union</v>
      </c>
      <c r="P209" s="31" t="str">
        <f>IFERROR(INDEX(DATA2!L$2:L$482,MATCH('Search for Assistance'!$E209,DATA2!$A$2:$A$482,0)),"")</f>
        <v>Any Area in Alexander County, Any Area in Johnson County, Any Area in Massac County, Any Area in Pulaski County, Any Area in Union County</v>
      </c>
      <c r="Q209" s="3"/>
    </row>
    <row r="210" spans="1:17" ht="64.150000000000006" customHeight="1" x14ac:dyDescent="0.4">
      <c r="A210" s="33"/>
      <c r="B210" s="33"/>
      <c r="C210" s="33"/>
      <c r="D210" s="33"/>
      <c r="E210" s="4">
        <f>DATA2!U205</f>
        <v>204</v>
      </c>
      <c r="F210" s="29" t="str">
        <f t="shared" si="3"/>
        <v xml:space="preserve">SBDC at SIU-Carbondale </v>
      </c>
      <c r="G210" s="30" t="str">
        <f>IFERROR(INDEX(DATA2!C$2:C$482,MATCH('Search for Assistance'!$E210,DATA2!$A$2:$A$482,0)),"")</f>
        <v xml:space="preserve">SBDC at SIU-Carbondale </v>
      </c>
      <c r="H210" s="30" t="str">
        <f>IFERROR(INDEX(DATA2!D$2:D$482,MATCH('Search for Assistance'!$E210,DATA2!$A$2:$A$482,0)),"")</f>
        <v>https://sbdc.siu.edu/</v>
      </c>
      <c r="I210" s="31" t="str">
        <f>IFERROR(INDEX(DATA2!E$2:E$482,MATCH('Search for Assistance'!$E210,DATA2!$A$2:$A$482,0)),"")</f>
        <v>Greg Bouhl</v>
      </c>
      <c r="J210" s="31" t="str">
        <f>IFERROR(INDEX(DATA2!F$2:F$482,MATCH('Search for Assistance'!$E210,DATA2!$A$2:$A$482,0)),"")</f>
        <v>618-536-2424</v>
      </c>
      <c r="K210" s="31" t="str">
        <f>IFERROR(INDEX(DATA2!G$2:G$482,MATCH('Search for Assistance'!$E210,DATA2!$A$2:$A$482,0)),"")</f>
        <v>sbdc@siu.edu</v>
      </c>
      <c r="L210" s="31" t="str">
        <f>IFERROR(INDEX(DATA2!H$2:H$482,MATCH('Search for Assistance'!$E210,DATA2!$A$2:$A$482,0)),"")</f>
        <v>1740 Innovation Dr
Carbondale, IL 62903</v>
      </c>
      <c r="M210" s="31" t="str">
        <f>IFERROR(INDEX(DATA2!I$2:I$482,MATCH('Search for Assistance'!$E210,DATA2!$A$2:$A$482,0)),"")</f>
        <v>All</v>
      </c>
      <c r="N210" s="31" t="str">
        <f>IFERROR(INDEX(DATA2!J$2:J$482,MATCH('Search for Assistance'!$E210,DATA2!$A$2:$A$482,0)),"")</f>
        <v>English</v>
      </c>
      <c r="O210" s="31" t="str">
        <f>IFERROR(INDEX(DATA2!K$2:K$482,MATCH('Search for Assistance'!$E210,DATA2!$A$2:$A$482,0)),"")</f>
        <v>Jackson</v>
      </c>
      <c r="P210" s="31" t="str">
        <f>IFERROR(INDEX(DATA2!L$2:L$482,MATCH('Search for Assistance'!$E210,DATA2!$A$2:$A$482,0)),"")</f>
        <v>Any Area in Jackson County</v>
      </c>
      <c r="Q210" s="3"/>
    </row>
    <row r="211" spans="1:17" ht="64.150000000000006" customHeight="1" x14ac:dyDescent="0.4">
      <c r="A211" s="33"/>
      <c r="B211" s="33"/>
      <c r="C211" s="33"/>
      <c r="D211" s="33"/>
      <c r="E211" s="4">
        <f>DATA2!U206</f>
        <v>205</v>
      </c>
      <c r="F211" s="29" t="str">
        <f t="shared" si="3"/>
        <v>SBDC at SIU-E</v>
      </c>
      <c r="G211" s="30" t="str">
        <f>IFERROR(INDEX(DATA2!C$2:C$482,MATCH('Search for Assistance'!$E211,DATA2!$A$2:$A$482,0)),"")</f>
        <v>SBDC at SIU-E</v>
      </c>
      <c r="H211" s="30" t="str">
        <f>IFERROR(INDEX(DATA2!D$2:D$482,MATCH('Search for Assistance'!$E211,DATA2!$A$2:$A$482,0)),"")</f>
        <v>https://www.siue.edu/business/sbdc/</v>
      </c>
      <c r="I211" s="31" t="str">
        <f>IFERROR(INDEX(DATA2!E$2:E$482,MATCH('Search for Assistance'!$E211,DATA2!$A$2:$A$482,0)),"")</f>
        <v>Raffi Mikaelian</v>
      </c>
      <c r="J211" s="31" t="str">
        <f>IFERROR(INDEX(DATA2!F$2:F$482,MATCH('Search for Assistance'!$E211,DATA2!$A$2:$A$482,0)),"")</f>
        <v>618-650-2929</v>
      </c>
      <c r="K211" s="31" t="str">
        <f>IFERROR(INDEX(DATA2!G$2:G$482,MATCH('Search for Assistance'!$E211,DATA2!$A$2:$A$482,0)),"")</f>
        <v>rafmikael@gmail.com</v>
      </c>
      <c r="L211" s="31" t="str">
        <f>IFERROR(INDEX(DATA2!H$2:H$482,MATCH('Search for Assistance'!$E211,DATA2!$A$2:$A$482,0)),"")</f>
        <v>6 Hairpin Drive
Alumni Hall Room 2126, Campus
Edwardsville, IL 62026</v>
      </c>
      <c r="M211" s="31" t="str">
        <f>IFERROR(INDEX(DATA2!I$2:I$482,MATCH('Search for Assistance'!$E211,DATA2!$A$2:$A$482,0)),"")</f>
        <v>All</v>
      </c>
      <c r="N211" s="31" t="str">
        <f>IFERROR(INDEX(DATA2!J$2:J$482,MATCH('Search for Assistance'!$E211,DATA2!$A$2:$A$482,0)),"")</f>
        <v xml:space="preserve">English, Spanish </v>
      </c>
      <c r="O211" s="31" t="str">
        <f>IFERROR(INDEX(DATA2!K$2:K$482,MATCH('Search for Assistance'!$E211,DATA2!$A$2:$A$482,0)),"")</f>
        <v>Marion, Madison, St. Clair, Monroe, Bond, Clinton, Jersey, Calhoun, Randolph, Washington</v>
      </c>
      <c r="P211" s="31" t="str">
        <f>IFERROR(INDEX(DATA2!L$2:L$482,MATCH('Search for Assistance'!$E211,DATA2!$A$2:$A$482,0)),"")</f>
        <v>Any Area in Marion County, Any Area in Madison County, Any Area in St. Clair County, Any Area in Monroe County, Any Area in Bond County, Any Area in Clinton County, Any Area in Jersey County, Any Area in Calhoun County, Any Area in Randolph County, Any Area in Washington County</v>
      </c>
      <c r="Q211" s="3"/>
    </row>
    <row r="212" spans="1:17" ht="64.150000000000006" customHeight="1" x14ac:dyDescent="0.4">
      <c r="A212" s="33"/>
      <c r="B212" s="33"/>
      <c r="C212" s="33"/>
      <c r="D212" s="33"/>
      <c r="E212" s="4">
        <f>DATA2!U207</f>
        <v>206</v>
      </c>
      <c r="F212" s="29" t="str">
        <f t="shared" si="3"/>
        <v xml:space="preserve">SBDC at SIU-E East St. Louis Satellite </v>
      </c>
      <c r="G212" s="30" t="str">
        <f>IFERROR(INDEX(DATA2!C$2:C$482,MATCH('Search for Assistance'!$E212,DATA2!$A$2:$A$482,0)),"")</f>
        <v xml:space="preserve">SBDC at SIU-E East St. Louis Satellite </v>
      </c>
      <c r="H212" s="30" t="str">
        <f>IFERROR(INDEX(DATA2!D$2:D$482,MATCH('Search for Assistance'!$E212,DATA2!$A$2:$A$482,0)),"")</f>
        <v>https://www.siue.edu/business/sbdc/</v>
      </c>
      <c r="I212" s="31" t="str">
        <f>IFERROR(INDEX(DATA2!E$2:E$482,MATCH('Search for Assistance'!$E212,DATA2!$A$2:$A$482,0)),"")</f>
        <v>Jo Ann Di Maggio May</v>
      </c>
      <c r="J212" s="31" t="str">
        <f>IFERROR(INDEX(DATA2!F$2:F$482,MATCH('Search for Assistance'!$E212,DATA2!$A$2:$A$482,0)),"")</f>
        <v>618-482-8329</v>
      </c>
      <c r="K212" s="31" t="str">
        <f>IFERROR(INDEX(DATA2!G$2:G$482,MATCH('Search for Assistance'!$E212,DATA2!$A$2:$A$482,0)),"")</f>
        <v>gdimagg@siue.edu</v>
      </c>
      <c r="L212" s="31" t="str">
        <f>IFERROR(INDEX(DATA2!H$2:H$482,MATCH('Search for Assistance'!$E212,DATA2!$A$2:$A$482,0)),"")</f>
        <v>601 James R Thompson Blvd
Building D, Rm 1017
East St. Louis, IL 62201</v>
      </c>
      <c r="M212" s="31" t="str">
        <f>IFERROR(INDEX(DATA2!I$2:I$482,MATCH('Search for Assistance'!$E212,DATA2!$A$2:$A$482,0)),"")</f>
        <v>All, African-American/Black</v>
      </c>
      <c r="N212" s="31" t="str">
        <f>IFERROR(INDEX(DATA2!J$2:J$482,MATCH('Search for Assistance'!$E212,DATA2!$A$2:$A$482,0)),"")</f>
        <v>English</v>
      </c>
      <c r="O212" s="31" t="str">
        <f>IFERROR(INDEX(DATA2!K$2:K$482,MATCH('Search for Assistance'!$E212,DATA2!$A$2:$A$482,0)),"")</f>
        <v>St. Clair</v>
      </c>
      <c r="P212" s="31" t="str">
        <f>IFERROR(INDEX(DATA2!L$2:L$482,MATCH('Search for Assistance'!$E212,DATA2!$A$2:$A$482,0)),"")</f>
        <v>Any Area in St. Clair County</v>
      </c>
      <c r="Q212" s="3"/>
    </row>
    <row r="213" spans="1:17" ht="64.150000000000006" customHeight="1" x14ac:dyDescent="0.4">
      <c r="A213" s="33"/>
      <c r="B213" s="33"/>
      <c r="C213" s="33"/>
      <c r="D213" s="33"/>
      <c r="E213" s="4">
        <f>DATA2!U208</f>
        <v>207</v>
      </c>
      <c r="F213" s="29" t="str">
        <f t="shared" si="3"/>
        <v xml:space="preserve">SBDC at SIU-Edwardsville </v>
      </c>
      <c r="G213" s="30" t="str">
        <f>IFERROR(INDEX(DATA2!C$2:C$482,MATCH('Search for Assistance'!$E213,DATA2!$A$2:$A$482,0)),"")</f>
        <v xml:space="preserve">SBDC at SIU-Edwardsville </v>
      </c>
      <c r="H213" s="30" t="str">
        <f>IFERROR(INDEX(DATA2!D$2:D$482,MATCH('Search for Assistance'!$E213,DATA2!$A$2:$A$482,0)),"")</f>
        <v>https://www.siue.edu/business/sbdc/</v>
      </c>
      <c r="I213" s="31" t="str">
        <f>IFERROR(INDEX(DATA2!E$2:E$482,MATCH('Search for Assistance'!$E213,DATA2!$A$2:$A$482,0)),"")</f>
        <v>Jo Ann Di Maggio May</v>
      </c>
      <c r="J213" s="31" t="str">
        <f>IFERROR(INDEX(DATA2!F$2:F$482,MATCH('Search for Assistance'!$E213,DATA2!$A$2:$A$482,0)),"")</f>
        <v>618-650-2929</v>
      </c>
      <c r="K213" s="31" t="str">
        <f>IFERROR(INDEX(DATA2!G$2:G$482,MATCH('Search for Assistance'!$E213,DATA2!$A$2:$A$482,0)),"")</f>
        <v>gdimagg@siue.edu</v>
      </c>
      <c r="L213" s="31" t="str">
        <f>IFERROR(INDEX(DATA2!H$2:H$482,MATCH('Search for Assistance'!$E213,DATA2!$A$2:$A$482,0)),"")</f>
        <v>Campus Box 1107
Alumni Hall 2126
Edwardsville, IL 62026</v>
      </c>
      <c r="M213" s="31" t="str">
        <f>IFERROR(INDEX(DATA2!I$2:I$482,MATCH('Search for Assistance'!$E213,DATA2!$A$2:$A$482,0)),"")</f>
        <v>All</v>
      </c>
      <c r="N213" s="31" t="str">
        <f>IFERROR(INDEX(DATA2!J$2:J$482,MATCH('Search for Assistance'!$E213,DATA2!$A$2:$A$482,0)),"")</f>
        <v>English</v>
      </c>
      <c r="O213" s="31" t="str">
        <f>IFERROR(INDEX(DATA2!K$2:K$482,MATCH('Search for Assistance'!$E213,DATA2!$A$2:$A$482,0)),"")</f>
        <v>Madison</v>
      </c>
      <c r="P213" s="31" t="str">
        <f>IFERROR(INDEX(DATA2!L$2:L$482,MATCH('Search for Assistance'!$E213,DATA2!$A$2:$A$482,0)),"")</f>
        <v>Any Area in Madison County</v>
      </c>
      <c r="Q213" s="3"/>
    </row>
    <row r="214" spans="1:17" ht="64.150000000000006" customHeight="1" x14ac:dyDescent="0.4">
      <c r="A214" s="33"/>
      <c r="B214" s="33"/>
      <c r="C214" s="33"/>
      <c r="D214" s="33"/>
      <c r="E214" s="4">
        <f>DATA2!U209</f>
        <v>208</v>
      </c>
      <c r="F214" s="29" t="str">
        <f t="shared" si="3"/>
        <v>SBDC at South Shore Chamber of Commerce</v>
      </c>
      <c r="G214" s="30" t="str">
        <f>IFERROR(INDEX(DATA2!C$2:C$482,MATCH('Search for Assistance'!$E214,DATA2!$A$2:$A$482,0)),"")</f>
        <v>SBDC at South Shore Chamber of Commerce</v>
      </c>
      <c r="H214" s="30" t="str">
        <f>IFERROR(INDEX(DATA2!D$2:D$482,MATCH('Search for Assistance'!$E214,DATA2!$A$2:$A$482,0)),"")</f>
        <v>https://www.southshorechamberinc.org/sbdc-at-south-shore/</v>
      </c>
      <c r="I214" s="31" t="str">
        <f>IFERROR(INDEX(DATA2!E$2:E$482,MATCH('Search for Assistance'!$E214,DATA2!$A$2:$A$482,0)),"")</f>
        <v>Erick Soderberg</v>
      </c>
      <c r="J214" s="31" t="str">
        <f>IFERROR(INDEX(DATA2!F$2:F$482,MATCH('Search for Assistance'!$E214,DATA2!$A$2:$A$482,0)),"")</f>
        <v>773-955-9508</v>
      </c>
      <c r="K214" s="31" t="str">
        <f>IFERROR(INDEX(DATA2!G$2:G$482,MATCH('Search for Assistance'!$E214,DATA2!$A$2:$A$482,0)),"")</f>
        <v>info@southshorechamber.org</v>
      </c>
      <c r="L214" s="31" t="str">
        <f>IFERROR(INDEX(DATA2!H$2:H$482,MATCH('Search for Assistance'!$E214,DATA2!$A$2:$A$482,0)),"")</f>
        <v>1750 E 71st
Chicago, IL 60649</v>
      </c>
      <c r="M214" s="31" t="str">
        <f>IFERROR(INDEX(DATA2!I$2:I$482,MATCH('Search for Assistance'!$E214,DATA2!$A$2:$A$482,0)),"")</f>
        <v>All, African-American/Black</v>
      </c>
      <c r="N214" s="31" t="str">
        <f>IFERROR(INDEX(DATA2!J$2:J$482,MATCH('Search for Assistance'!$E214,DATA2!$A$2:$A$482,0)),"")</f>
        <v>English</v>
      </c>
      <c r="O214" s="31" t="str">
        <f>IFERROR(INDEX(DATA2!K$2:K$482,MATCH('Search for Assistance'!$E214,DATA2!$A$2:$A$482,0)),"")</f>
        <v>Cook</v>
      </c>
      <c r="P214" s="31" t="str">
        <f>IFERROR(INDEX(DATA2!L$2:L$482,MATCH('Search for Assistance'!$E214,DATA2!$A$2:$A$482,0)),"")</f>
        <v>Chicago-- South Side</v>
      </c>
      <c r="Q214" s="3"/>
    </row>
    <row r="215" spans="1:17" ht="64.150000000000006" customHeight="1" x14ac:dyDescent="0.4">
      <c r="A215" s="33"/>
      <c r="B215" s="33"/>
      <c r="C215" s="33"/>
      <c r="D215" s="33"/>
      <c r="E215" s="4">
        <f>DATA2!U210</f>
        <v>209</v>
      </c>
      <c r="F215" s="29" t="str">
        <f t="shared" si="3"/>
        <v>SBDC at South Suburban Economic Growth Initiative (SSEGI)</v>
      </c>
      <c r="G215" s="30" t="str">
        <f>IFERROR(INDEX(DATA2!C$2:C$482,MATCH('Search for Assistance'!$E215,DATA2!$A$2:$A$482,0)),"")</f>
        <v>SBDC at South Suburban Economic Growth Initiative (SSEGI)</v>
      </c>
      <c r="H215" s="30" t="str">
        <f>IFERROR(INDEX(DATA2!D$2:D$482,MATCH('Search for Assistance'!$E215,DATA2!$A$2:$A$482,0)),"")</f>
        <v>https://southlandsbdc.com/</v>
      </c>
      <c r="I215" s="31" t="str">
        <f>IFERROR(INDEX(DATA2!E$2:E$482,MATCH('Search for Assistance'!$E215,DATA2!$A$2:$A$482,0)),"")</f>
        <v>Vicki Brown</v>
      </c>
      <c r="J215" s="31" t="str">
        <f>IFERROR(INDEX(DATA2!F$2:F$482,MATCH('Search for Assistance'!$E215,DATA2!$A$2:$A$482,0)),"")</f>
        <v>708-232-3161</v>
      </c>
      <c r="K215" s="31" t="str">
        <f>IFERROR(INDEX(DATA2!G$2:G$482,MATCH('Search for Assistance'!$E215,DATA2!$A$2:$A$482,0)),"")</f>
        <v>vicki.brown@southlandsbdc.com</v>
      </c>
      <c r="L215" s="31" t="str">
        <f>IFERROR(INDEX(DATA2!H$2:H$482,MATCH('Search for Assistance'!$E215,DATA2!$A$2:$A$482,0)),"")</f>
        <v>1920 W 174th St
East Hazel Crest, IL 60429</v>
      </c>
      <c r="M215" s="31" t="str">
        <f>IFERROR(INDEX(DATA2!I$2:I$482,MATCH('Search for Assistance'!$E215,DATA2!$A$2:$A$482,0)),"")</f>
        <v>All, African-American/Black</v>
      </c>
      <c r="N215" s="31" t="str">
        <f>IFERROR(INDEX(DATA2!J$2:J$482,MATCH('Search for Assistance'!$E215,DATA2!$A$2:$A$482,0)),"")</f>
        <v>English</v>
      </c>
      <c r="O215" s="31" t="str">
        <f>IFERROR(INDEX(DATA2!K$2:K$482,MATCH('Search for Assistance'!$E215,DATA2!$A$2:$A$482,0)),"")</f>
        <v>Cook</v>
      </c>
      <c r="P215" s="31" t="str">
        <f>IFERROR(INDEX(DATA2!L$2:L$482,MATCH('Search for Assistance'!$E215,DATA2!$A$2:$A$482,0)),"")</f>
        <v>South Suburbs</v>
      </c>
      <c r="Q215" s="3"/>
    </row>
    <row r="216" spans="1:17" ht="64.150000000000006" customHeight="1" x14ac:dyDescent="0.4">
      <c r="A216" s="33"/>
      <c r="B216" s="33"/>
      <c r="C216" s="33"/>
      <c r="D216" s="33"/>
      <c r="E216" s="4">
        <f>DATA2!U211</f>
        <v>210</v>
      </c>
      <c r="F216" s="29" t="str">
        <f t="shared" si="3"/>
        <v>SBDC at Southeastern Illinois College</v>
      </c>
      <c r="G216" s="30" t="str">
        <f>IFERROR(INDEX(DATA2!C$2:C$482,MATCH('Search for Assistance'!$E216,DATA2!$A$2:$A$482,0)),"")</f>
        <v>SBDC at Southeastern Illinois College</v>
      </c>
      <c r="H216" s="30" t="str">
        <f>IFERROR(INDEX(DATA2!D$2:D$482,MATCH('Search for Assistance'!$E216,DATA2!$A$2:$A$482,0)),"")</f>
        <v>https://www.sic.edu/audience/business-industry/small-business-development-center</v>
      </c>
      <c r="I216" s="31" t="str">
        <f>IFERROR(INDEX(DATA2!E$2:E$482,MATCH('Search for Assistance'!$E216,DATA2!$A$2:$A$482,0)),"")</f>
        <v>Lori Cox</v>
      </c>
      <c r="J216" s="31" t="str">
        <f>IFERROR(INDEX(DATA2!F$2:F$482,MATCH('Search for Assistance'!$E216,DATA2!$A$2:$A$482,0)),"")</f>
        <v>618-252-5001</v>
      </c>
      <c r="K216" s="31" t="str">
        <f>IFERROR(INDEX(DATA2!G$2:G$482,MATCH('Search for Assistance'!$E216,DATA2!$A$2:$A$482,0)),"")</f>
        <v>lori.cox@sic.edu</v>
      </c>
      <c r="L216" s="31" t="str">
        <f>IFERROR(INDEX(DATA2!H$2:H$482,MATCH('Search for Assistance'!$E216,DATA2!$A$2:$A$482,0)),"")</f>
        <v>3575 College Rd
Harrisburg, IL 62946</v>
      </c>
      <c r="M216" s="31" t="str">
        <f>IFERROR(INDEX(DATA2!I$2:I$482,MATCH('Search for Assistance'!$E216,DATA2!$A$2:$A$482,0)),"")</f>
        <v>All</v>
      </c>
      <c r="N216" s="31" t="str">
        <f>IFERROR(INDEX(DATA2!J$2:J$482,MATCH('Search for Assistance'!$E216,DATA2!$A$2:$A$482,0)),"")</f>
        <v>English</v>
      </c>
      <c r="O216" s="31" t="str">
        <f>IFERROR(INDEX(DATA2!K$2:K$482,MATCH('Search for Assistance'!$E216,DATA2!$A$2:$A$482,0)),"")</f>
        <v>Hardin, Wabash</v>
      </c>
      <c r="P216" s="31" t="str">
        <f>IFERROR(INDEX(DATA2!L$2:L$482,MATCH('Search for Assistance'!$E216,DATA2!$A$2:$A$482,0)),"")</f>
        <v>Any Area in Hardin County, Any Area in Wabash County</v>
      </c>
      <c r="Q216" s="3"/>
    </row>
    <row r="217" spans="1:17" ht="64.150000000000006" customHeight="1" x14ac:dyDescent="0.4">
      <c r="A217" s="33"/>
      <c r="B217" s="33"/>
      <c r="C217" s="33"/>
      <c r="D217" s="33"/>
      <c r="E217" s="4">
        <f>DATA2!U212</f>
        <v>211</v>
      </c>
      <c r="F217" s="29" t="str">
        <f t="shared" si="3"/>
        <v>SBDC at Starved Rock Country Alliance</v>
      </c>
      <c r="G217" s="30" t="str">
        <f>IFERROR(INDEX(DATA2!C$2:C$482,MATCH('Search for Assistance'!$E217,DATA2!$A$2:$A$482,0)),"")</f>
        <v>SBDC at Starved Rock Country Alliance</v>
      </c>
      <c r="H217" s="30" t="str">
        <f>IFERROR(INDEX(DATA2!D$2:D$482,MATCH('Search for Assistance'!$E217,DATA2!$A$2:$A$482,0)),"")</f>
        <v>https://www.alliancesbdc.org/</v>
      </c>
      <c r="I217" s="31" t="str">
        <f>IFERROR(INDEX(DATA2!E$2:E$482,MATCH('Search for Assistance'!$E217,DATA2!$A$2:$A$482,0)),"")</f>
        <v>Amy Lambert</v>
      </c>
      <c r="J217" s="31" t="str">
        <f>IFERROR(INDEX(DATA2!F$2:F$482,MATCH('Search for Assistance'!$E217,DATA2!$A$2:$A$482,0)),"")</f>
        <v>844-369-8898</v>
      </c>
      <c r="K217" s="31" t="str">
        <f>IFERROR(INDEX(DATA2!G$2:G$482,MATCH('Search for Assistance'!$E217,DATA2!$A$2:$A$482,0)),"")</f>
        <v>alambert@alliancesbdc.org</v>
      </c>
      <c r="L217" s="31" t="str">
        <f>IFERROR(INDEX(DATA2!H$2:H$482,MATCH('Search for Assistance'!$E217,DATA2!$A$2:$A$482,0)),"")</f>
        <v>401 W Bridge St
Streator, IL 61364</v>
      </c>
      <c r="M217" s="31" t="str">
        <f>IFERROR(INDEX(DATA2!I$2:I$482,MATCH('Search for Assistance'!$E217,DATA2!$A$2:$A$482,0)),"")</f>
        <v>All</v>
      </c>
      <c r="N217" s="31" t="str">
        <f>IFERROR(INDEX(DATA2!J$2:J$482,MATCH('Search for Assistance'!$E217,DATA2!$A$2:$A$482,0)),"")</f>
        <v>English</v>
      </c>
      <c r="O217" s="31" t="str">
        <f>IFERROR(INDEX(DATA2!K$2:K$482,MATCH('Search for Assistance'!$E217,DATA2!$A$2:$A$482,0)),"")</f>
        <v>LaSalle, Bureau, Livingston, Putnam</v>
      </c>
      <c r="P217" s="31" t="str">
        <f>IFERROR(INDEX(DATA2!L$2:L$482,MATCH('Search for Assistance'!$E217,DATA2!$A$2:$A$482,0)),"")</f>
        <v>Any Area in LaSalle County, Any Area in Bureau County, Any Area in Livingston County, Any Area in Putnam County</v>
      </c>
      <c r="Q217" s="3"/>
    </row>
    <row r="218" spans="1:17" ht="64.150000000000006" customHeight="1" x14ac:dyDescent="0.4">
      <c r="A218" s="33"/>
      <c r="B218" s="33"/>
      <c r="C218" s="33"/>
      <c r="D218" s="33"/>
      <c r="E218" s="4">
        <f>DATA2!U213</f>
        <v>212</v>
      </c>
      <c r="F218" s="29" t="str">
        <f t="shared" si="3"/>
        <v>SBDC at Waubonsee Community College</v>
      </c>
      <c r="G218" s="30" t="str">
        <f>IFERROR(INDEX(DATA2!C$2:C$482,MATCH('Search for Assistance'!$E218,DATA2!$A$2:$A$482,0)),"")</f>
        <v>SBDC at Waubonsee Community College</v>
      </c>
      <c r="H218" s="30" t="str">
        <f>IFERROR(INDEX(DATA2!D$2:D$482,MATCH('Search for Assistance'!$E218,DATA2!$A$2:$A$482,0)),"")</f>
        <v>https://www.waubonsee.edu/community-offerings/illinois-small-business-development-center-waubonsee</v>
      </c>
      <c r="I218" s="31" t="str">
        <f>IFERROR(INDEX(DATA2!E$2:E$482,MATCH('Search for Assistance'!$E218,DATA2!$A$2:$A$482,0)),"")</f>
        <v>Harriet Parker</v>
      </c>
      <c r="J218" s="31" t="str">
        <f>IFERROR(INDEX(DATA2!F$2:F$482,MATCH('Search for Assistance'!$E218,DATA2!$A$2:$A$482,0)),"")</f>
        <v>630-906-4143</v>
      </c>
      <c r="K218" s="31" t="str">
        <f>IFERROR(INDEX(DATA2!G$2:G$482,MATCH('Search for Assistance'!$E218,DATA2!$A$2:$A$482,0)),"")</f>
        <v>hparker@waubonsee.edu</v>
      </c>
      <c r="L218" s="31" t="str">
        <f>IFERROR(INDEX(DATA2!H$2:H$482,MATCH('Search for Assistance'!$E218,DATA2!$A$2:$A$482,0)),"")</f>
        <v>18 S. River St
Rm 268
Aurora, IL 60506</v>
      </c>
      <c r="M218" s="31" t="str">
        <f>IFERROR(INDEX(DATA2!I$2:I$482,MATCH('Search for Assistance'!$E218,DATA2!$A$2:$A$482,0)),"")</f>
        <v>All, LatinX/Hispanic, African-American/Black, Women</v>
      </c>
      <c r="N218" s="31" t="str">
        <f>IFERROR(INDEX(DATA2!J$2:J$482,MATCH('Search for Assistance'!$E218,DATA2!$A$2:$A$482,0)),"")</f>
        <v>English</v>
      </c>
      <c r="O218" s="31" t="str">
        <f>IFERROR(INDEX(DATA2!K$2:K$482,MATCH('Search for Assistance'!$E218,DATA2!$A$2:$A$482,0)),"")</f>
        <v>DeKalb, DuPage, Kane, Kendall, LaSalle, Will</v>
      </c>
      <c r="P218" s="31" t="str">
        <f>IFERROR(INDEX(DATA2!L$2:L$482,MATCH('Search for Assistance'!$E218,DATA2!$A$2:$A$482,0)),"")</f>
        <v>Any Area in DeKalb County, Any Area in DuPage County, Any Area in Kane County, Any Area in Kendall County, Any Area in LaSalle County, Any Area in Will County</v>
      </c>
      <c r="Q218" s="3"/>
    </row>
    <row r="219" spans="1:17" ht="64.150000000000006" customHeight="1" x14ac:dyDescent="0.4">
      <c r="A219" s="33"/>
      <c r="B219" s="33"/>
      <c r="C219" s="33"/>
      <c r="D219" s="33"/>
      <c r="E219" s="4">
        <f>DATA2!U214</f>
        <v>213</v>
      </c>
      <c r="F219" s="29" t="str">
        <f t="shared" si="3"/>
        <v>SBDC at Waubonsee Community College</v>
      </c>
      <c r="G219" s="30" t="str">
        <f>IFERROR(INDEX(DATA2!C$2:C$482,MATCH('Search for Assistance'!$E219,DATA2!$A$2:$A$482,0)),"")</f>
        <v>SBDC at Waubonsee Community College</v>
      </c>
      <c r="H219" s="30" t="str">
        <f>IFERROR(INDEX(DATA2!D$2:D$482,MATCH('Search for Assistance'!$E219,DATA2!$A$2:$A$482,0)),"")</f>
        <v>https://www.waubonsee.edu/community-offerings/illinois-small-business-development-center-waubonsee</v>
      </c>
      <c r="I219" s="31" t="str">
        <f>IFERROR(INDEX(DATA2!E$2:E$482,MATCH('Search for Assistance'!$E219,DATA2!$A$2:$A$482,0)),"")</f>
        <v>Noelia Ruiz</v>
      </c>
      <c r="J219" s="31" t="str">
        <f>IFERROR(INDEX(DATA2!F$2:F$482,MATCH('Search for Assistance'!$E219,DATA2!$A$2:$A$482,0)),"")</f>
        <v>630-906-4143</v>
      </c>
      <c r="K219" s="31" t="str">
        <f>IFERROR(INDEX(DATA2!G$2:G$482,MATCH('Search for Assistance'!$E219,DATA2!$A$2:$A$482,0)),"")</f>
        <v>negocios.sbdc@gmail.com</v>
      </c>
      <c r="L219" s="31" t="str">
        <f>IFERROR(INDEX(DATA2!H$2:H$482,MATCH('Search for Assistance'!$E219,DATA2!$A$2:$A$482,0)),"")</f>
        <v>18 S. River St
Rm 268
Aurora, IL 60506</v>
      </c>
      <c r="M219" s="31" t="str">
        <f>IFERROR(INDEX(DATA2!I$2:I$482,MATCH('Search for Assistance'!$E219,DATA2!$A$2:$A$482,0)),"")</f>
        <v>All, LatinX/Hispanic, African-American/Black, Women</v>
      </c>
      <c r="N219" s="31" t="str">
        <f>IFERROR(INDEX(DATA2!J$2:J$482,MATCH('Search for Assistance'!$E219,DATA2!$A$2:$A$482,0)),"")</f>
        <v>English, Spanish</v>
      </c>
      <c r="O219" s="31" t="str">
        <f>IFERROR(INDEX(DATA2!K$2:K$482,MATCH('Search for Assistance'!$E219,DATA2!$A$2:$A$482,0)),"")</f>
        <v>DeKalb, DuPage, Kane, Kendall, LaSalle, Will</v>
      </c>
      <c r="P219" s="31" t="str">
        <f>IFERROR(INDEX(DATA2!L$2:L$482,MATCH('Search for Assistance'!$E219,DATA2!$A$2:$A$482,0)),"")</f>
        <v>Any Area in DeKalb County, Any Area in DuPage County, Any Area in Kane County, Any Area in Kendall County, Any Area in LaSalle County, Any Area in Will County</v>
      </c>
      <c r="Q219" s="3"/>
    </row>
    <row r="220" spans="1:17" ht="64.150000000000006" customHeight="1" x14ac:dyDescent="0.4">
      <c r="A220" s="33"/>
      <c r="B220" s="33"/>
      <c r="C220" s="33"/>
      <c r="D220" s="33"/>
      <c r="E220" s="4">
        <f>DATA2!U215</f>
        <v>214</v>
      </c>
      <c r="F220" s="29" t="str">
        <f t="shared" si="3"/>
        <v>SBDC at WBDC</v>
      </c>
      <c r="G220" s="30" t="str">
        <f>IFERROR(INDEX(DATA2!C$2:C$482,MATCH('Search for Assistance'!$E220,DATA2!$A$2:$A$482,0)),"")</f>
        <v>SBDC at WBDC</v>
      </c>
      <c r="H220" s="30" t="str">
        <f>IFERROR(INDEX(DATA2!D$2:D$482,MATCH('Search for Assistance'!$E220,DATA2!$A$2:$A$482,0)),"")</f>
        <v>https://www.wbdc.org/illinois-small-business-development-center-sbdc/</v>
      </c>
      <c r="I220" s="31" t="str">
        <f>IFERROR(INDEX(DATA2!E$2:E$482,MATCH('Search for Assistance'!$E220,DATA2!$A$2:$A$482,0)),"")</f>
        <v xml:space="preserve">Alejandra Fajardo </v>
      </c>
      <c r="J220" s="31" t="str">
        <f>IFERROR(INDEX(DATA2!F$2:F$482,MATCH('Search for Assistance'!$E220,DATA2!$A$2:$A$482,0)),"")</f>
        <v>312-853-3477</v>
      </c>
      <c r="K220" s="31" t="str">
        <f>IFERROR(INDEX(DATA2!G$2:G$482,MATCH('Search for Assistance'!$E220,DATA2!$A$2:$A$482,0)),"")</f>
        <v>afajardo@wbdc.org</v>
      </c>
      <c r="L220" s="31" t="str">
        <f>IFERROR(INDEX(DATA2!H$2:H$482,MATCH('Search for Assistance'!$E220,DATA2!$A$2:$A$482,0)),"")</f>
        <v>8 S Michigan Ave
Ste 400
Chicago, IL 60603</v>
      </c>
      <c r="M220" s="31" t="str">
        <f>IFERROR(INDEX(DATA2!I$2:I$482,MATCH('Search for Assistance'!$E220,DATA2!$A$2:$A$482,0)),"")</f>
        <v>All, African-American/Black, LatinX/Hispanic, Women</v>
      </c>
      <c r="N220" s="31" t="str">
        <f>IFERROR(INDEX(DATA2!J$2:J$482,MATCH('Search for Assistance'!$E220,DATA2!$A$2:$A$482,0)),"")</f>
        <v>English, Spanish</v>
      </c>
      <c r="O220" s="31" t="str">
        <f>IFERROR(INDEX(DATA2!K$2:K$482,MATCH('Search for Assistance'!$E220,DATA2!$A$2:$A$482,0)),"")</f>
        <v>Cook, Will, Lake, Kane, McHenry</v>
      </c>
      <c r="P220" s="31" t="str">
        <f>IFERROR(INDEX(DATA2!L$2:L$482,MATCH('Search for Assistance'!$E220,DATA2!$A$2:$A$482,0)),"")</f>
        <v>Any Area in Cook County, Any Area in Will County, Any Area in Lake County, Any Area in Kane County, Any Area in McHenry County</v>
      </c>
      <c r="Q220" s="3"/>
    </row>
    <row r="221" spans="1:17" ht="64.150000000000006" customHeight="1" x14ac:dyDescent="0.4">
      <c r="A221" s="33"/>
      <c r="B221" s="33"/>
      <c r="C221" s="33"/>
      <c r="D221" s="33"/>
      <c r="E221" s="4">
        <f>DATA2!U216</f>
        <v>215</v>
      </c>
      <c r="F221" s="29" t="str">
        <f t="shared" si="3"/>
        <v>SBDC at WBDC</v>
      </c>
      <c r="G221" s="30" t="str">
        <f>IFERROR(INDEX(DATA2!C$2:C$482,MATCH('Search for Assistance'!$E221,DATA2!$A$2:$A$482,0)),"")</f>
        <v>SBDC at WBDC</v>
      </c>
      <c r="H221" s="30" t="str">
        <f>IFERROR(INDEX(DATA2!D$2:D$482,MATCH('Search for Assistance'!$E221,DATA2!$A$2:$A$482,0)),"")</f>
        <v>https://www.wbdc.org/illinois-small-business-development-center-sbdc/</v>
      </c>
      <c r="I221" s="31" t="str">
        <f>IFERROR(INDEX(DATA2!E$2:E$482,MATCH('Search for Assistance'!$E221,DATA2!$A$2:$A$482,0)),"")</f>
        <v>Lisandra Martinez</v>
      </c>
      <c r="J221" s="31" t="str">
        <f>IFERROR(INDEX(DATA2!F$2:F$482,MATCH('Search for Assistance'!$E221,DATA2!$A$2:$A$482,0)),"")</f>
        <v>312-853-3477</v>
      </c>
      <c r="K221" s="31" t="str">
        <f>IFERROR(INDEX(DATA2!G$2:G$482,MATCH('Search for Assistance'!$E221,DATA2!$A$2:$A$482,0)),"")</f>
        <v>lmartinez@wbdc.org</v>
      </c>
      <c r="L221" s="31" t="str">
        <f>IFERROR(INDEX(DATA2!H$2:H$482,MATCH('Search for Assistance'!$E221,DATA2!$A$2:$A$482,0)),"")</f>
        <v>8 S Michigan Ave
Ste 400
Chicago, IL 60603</v>
      </c>
      <c r="M221" s="31" t="str">
        <f>IFERROR(INDEX(DATA2!I$2:I$482,MATCH('Search for Assistance'!$E221,DATA2!$A$2:$A$482,0)),"")</f>
        <v>All, African-American/Black, LatinX/Hispanic, Women</v>
      </c>
      <c r="N221" s="31" t="str">
        <f>IFERROR(INDEX(DATA2!J$2:J$482,MATCH('Search for Assistance'!$E221,DATA2!$A$2:$A$482,0)),"")</f>
        <v>English, Spanish</v>
      </c>
      <c r="O221" s="31" t="str">
        <f>IFERROR(INDEX(DATA2!K$2:K$482,MATCH('Search for Assistance'!$E221,DATA2!$A$2:$A$482,0)),"")</f>
        <v>Cook, Will, Lake, Kane, McHenry</v>
      </c>
      <c r="P221" s="31" t="str">
        <f>IFERROR(INDEX(DATA2!L$2:L$482,MATCH('Search for Assistance'!$E221,DATA2!$A$2:$A$482,0)),"")</f>
        <v>Any Area in Cook County, Any Area in Will County, Any Area in Lake County, Any Area in Kane County, Any Area in McHenry County</v>
      </c>
      <c r="Q221" s="3"/>
    </row>
    <row r="222" spans="1:17" ht="64.150000000000006" customHeight="1" x14ac:dyDescent="0.4">
      <c r="A222" s="33"/>
      <c r="B222" s="33"/>
      <c r="C222" s="33"/>
      <c r="D222" s="33"/>
      <c r="E222" s="4">
        <f>DATA2!U217</f>
        <v>216</v>
      </c>
      <c r="F222" s="29" t="str">
        <f t="shared" si="3"/>
        <v>SBDC at WBDC</v>
      </c>
      <c r="G222" s="30" t="str">
        <f>IFERROR(INDEX(DATA2!C$2:C$482,MATCH('Search for Assistance'!$E222,DATA2!$A$2:$A$482,0)),"")</f>
        <v>SBDC at WBDC</v>
      </c>
      <c r="H222" s="30" t="str">
        <f>IFERROR(INDEX(DATA2!D$2:D$482,MATCH('Search for Assistance'!$E222,DATA2!$A$2:$A$482,0)),"")</f>
        <v>https://www.wbdc.org/illinois-small-business-development-center-sbdc/</v>
      </c>
      <c r="I222" s="31" t="str">
        <f>IFERROR(INDEX(DATA2!E$2:E$482,MATCH('Search for Assistance'!$E222,DATA2!$A$2:$A$482,0)),"")</f>
        <v>Yvonne Villalpando</v>
      </c>
      <c r="J222" s="31" t="str">
        <f>IFERROR(INDEX(DATA2!F$2:F$482,MATCH('Search for Assistance'!$E222,DATA2!$A$2:$A$482,0)),"")</f>
        <v>312-853-3477</v>
      </c>
      <c r="K222" s="31" t="str">
        <f>IFERROR(INDEX(DATA2!G$2:G$482,MATCH('Search for Assistance'!$E222,DATA2!$A$2:$A$482,0)),"")</f>
        <v>bberthier@wbdc.org</v>
      </c>
      <c r="L222" s="31" t="str">
        <f>IFERROR(INDEX(DATA2!H$2:H$482,MATCH('Search for Assistance'!$E222,DATA2!$A$2:$A$482,0)),"")</f>
        <v>8 S Michigan Ave
Ste 400
Chicago, IL 60603</v>
      </c>
      <c r="M222" s="31" t="str">
        <f>IFERROR(INDEX(DATA2!I$2:I$482,MATCH('Search for Assistance'!$E222,DATA2!$A$2:$A$482,0)),"")</f>
        <v>All, African-American/Black, LatinX/Hispanic, Women</v>
      </c>
      <c r="N222" s="31" t="str">
        <f>IFERROR(INDEX(DATA2!J$2:J$482,MATCH('Search for Assistance'!$E222,DATA2!$A$2:$A$482,0)),"")</f>
        <v>English, Spanish</v>
      </c>
      <c r="O222" s="31" t="str">
        <f>IFERROR(INDEX(DATA2!K$2:K$482,MATCH('Search for Assistance'!$E222,DATA2!$A$2:$A$482,0)),"")</f>
        <v>Cook, Will, Lake, Kane, McHenry</v>
      </c>
      <c r="P222" s="31" t="str">
        <f>IFERROR(INDEX(DATA2!L$2:L$482,MATCH('Search for Assistance'!$E222,DATA2!$A$2:$A$482,0)),"")</f>
        <v>Any Area in Cook County, Any Area in Will County, Any Area in Lake County, Any Area in Kane County, Any Area in McHenry County</v>
      </c>
      <c r="Q222" s="3"/>
    </row>
    <row r="223" spans="1:17" ht="64.150000000000006" customHeight="1" x14ac:dyDescent="0.4">
      <c r="A223" s="33"/>
      <c r="B223" s="33"/>
      <c r="C223" s="33"/>
      <c r="D223" s="33"/>
      <c r="E223" s="4">
        <f>DATA2!U218</f>
        <v>217</v>
      </c>
      <c r="F223" s="29" t="str">
        <f t="shared" si="3"/>
        <v>SBDC at WBDC</v>
      </c>
      <c r="G223" s="30" t="str">
        <f>IFERROR(INDEX(DATA2!C$2:C$482,MATCH('Search for Assistance'!$E223,DATA2!$A$2:$A$482,0)),"")</f>
        <v>SBDC at WBDC</v>
      </c>
      <c r="H223" s="30" t="str">
        <f>IFERROR(INDEX(DATA2!D$2:D$482,MATCH('Search for Assistance'!$E223,DATA2!$A$2:$A$482,0)),"")</f>
        <v>https://www.wbdc.org/illinois-small-business-development-center-sbdc/</v>
      </c>
      <c r="I223" s="31" t="str">
        <f>IFERROR(INDEX(DATA2!E$2:E$482,MATCH('Search for Assistance'!$E223,DATA2!$A$2:$A$482,0)),"")</f>
        <v>Minerva Calatayud</v>
      </c>
      <c r="J223" s="31" t="str">
        <f>IFERROR(INDEX(DATA2!F$2:F$482,MATCH('Search for Assistance'!$E223,DATA2!$A$2:$A$482,0)),"")</f>
        <v>312-853-3477</v>
      </c>
      <c r="K223" s="31" t="str">
        <f>IFERROR(INDEX(DATA2!G$2:G$482,MATCH('Search for Assistance'!$E223,DATA2!$A$2:$A$482,0)),"")</f>
        <v>bberthier@wbdc.org</v>
      </c>
      <c r="L223" s="31" t="str">
        <f>IFERROR(INDEX(DATA2!H$2:H$482,MATCH('Search for Assistance'!$E223,DATA2!$A$2:$A$482,0)),"")</f>
        <v>8 S Michigan Ave
Ste 400
Chicago, IL 60603</v>
      </c>
      <c r="M223" s="31" t="str">
        <f>IFERROR(INDEX(DATA2!I$2:I$482,MATCH('Search for Assistance'!$E223,DATA2!$A$2:$A$482,0)),"")</f>
        <v>All, African-American/Black, LatinX/Hispanic, Women</v>
      </c>
      <c r="N223" s="31" t="str">
        <f>IFERROR(INDEX(DATA2!J$2:J$482,MATCH('Search for Assistance'!$E223,DATA2!$A$2:$A$482,0)),"")</f>
        <v>English, Spanish</v>
      </c>
      <c r="O223" s="31" t="str">
        <f>IFERROR(INDEX(DATA2!K$2:K$482,MATCH('Search for Assistance'!$E223,DATA2!$A$2:$A$482,0)),"")</f>
        <v>Cook, Will, Lake, Kane, McHenry</v>
      </c>
      <c r="P223" s="31" t="str">
        <f>IFERROR(INDEX(DATA2!L$2:L$482,MATCH('Search for Assistance'!$E223,DATA2!$A$2:$A$482,0)),"")</f>
        <v>Any Area in Cook County, Any Area in Will County, Any Area in Lake County, Any Area in Kane County, Any Area in McHenry County</v>
      </c>
      <c r="Q223" s="3"/>
    </row>
    <row r="224" spans="1:17" ht="64.150000000000006" customHeight="1" x14ac:dyDescent="0.4">
      <c r="A224" s="33"/>
      <c r="B224" s="33"/>
      <c r="C224" s="33"/>
      <c r="D224" s="33"/>
      <c r="E224" s="4">
        <f>DATA2!U219</f>
        <v>218</v>
      </c>
      <c r="F224" s="29" t="str">
        <f t="shared" si="3"/>
        <v>SBDC at WBDC</v>
      </c>
      <c r="G224" s="30" t="str">
        <f>IFERROR(INDEX(DATA2!C$2:C$482,MATCH('Search for Assistance'!$E224,DATA2!$A$2:$A$482,0)),"")</f>
        <v>SBDC at WBDC</v>
      </c>
      <c r="H224" s="30" t="str">
        <f>IFERROR(INDEX(DATA2!D$2:D$482,MATCH('Search for Assistance'!$E224,DATA2!$A$2:$A$482,0)),"")</f>
        <v>https://www.wbdc.org/illinois-small-business-development-center-sbdc/</v>
      </c>
      <c r="I224" s="31" t="str">
        <f>IFERROR(INDEX(DATA2!E$2:E$482,MATCH('Search for Assistance'!$E224,DATA2!$A$2:$A$482,0)),"")</f>
        <v>Blanca Berthier</v>
      </c>
      <c r="J224" s="31" t="str">
        <f>IFERROR(INDEX(DATA2!F$2:F$482,MATCH('Search for Assistance'!$E224,DATA2!$A$2:$A$482,0)),"")</f>
        <v>312-853-3477</v>
      </c>
      <c r="K224" s="31" t="str">
        <f>IFERROR(INDEX(DATA2!G$2:G$482,MATCH('Search for Assistance'!$E224,DATA2!$A$2:$A$482,0)),"")</f>
        <v>bberthier@wbdc.org</v>
      </c>
      <c r="L224" s="31" t="str">
        <f>IFERROR(INDEX(DATA2!H$2:H$482,MATCH('Search for Assistance'!$E224,DATA2!$A$2:$A$482,0)),"")</f>
        <v>8 S Michigan Ave
Ste 400
Chicago, IL 60603</v>
      </c>
      <c r="M224" s="31" t="str">
        <f>IFERROR(INDEX(DATA2!I$2:I$482,MATCH('Search for Assistance'!$E224,DATA2!$A$2:$A$482,0)),"")</f>
        <v>All, African-American/Black, LatinX/Hispanic, Women</v>
      </c>
      <c r="N224" s="31" t="str">
        <f>IFERROR(INDEX(DATA2!J$2:J$482,MATCH('Search for Assistance'!$E224,DATA2!$A$2:$A$482,0)),"")</f>
        <v>English, Spanish, French</v>
      </c>
      <c r="O224" s="31" t="str">
        <f>IFERROR(INDEX(DATA2!K$2:K$482,MATCH('Search for Assistance'!$E224,DATA2!$A$2:$A$482,0)),"")</f>
        <v>Cook, Will, Lake, Kane, McHenry</v>
      </c>
      <c r="P224" s="31" t="str">
        <f>IFERROR(INDEX(DATA2!L$2:L$482,MATCH('Search for Assistance'!$E224,DATA2!$A$2:$A$482,0)),"")</f>
        <v>Any Area in Cook County, Any Area in Will County, Any Area in Lake County, Any Area in Kane County, Any Area in McHenry County</v>
      </c>
      <c r="Q224" s="3"/>
    </row>
    <row r="225" spans="1:17" ht="64.150000000000006" customHeight="1" x14ac:dyDescent="0.4">
      <c r="A225" s="33"/>
      <c r="B225" s="33"/>
      <c r="C225" s="33"/>
      <c r="D225" s="33"/>
      <c r="E225" s="4">
        <f>DATA2!U220</f>
        <v>219</v>
      </c>
      <c r="F225" s="29" t="str">
        <f t="shared" si="3"/>
        <v>SBDC at WBDC</v>
      </c>
      <c r="G225" s="30" t="str">
        <f>IFERROR(INDEX(DATA2!C$2:C$482,MATCH('Search for Assistance'!$E225,DATA2!$A$2:$A$482,0)),"")</f>
        <v>SBDC at WBDC</v>
      </c>
      <c r="H225" s="30" t="str">
        <f>IFERROR(INDEX(DATA2!D$2:D$482,MATCH('Search for Assistance'!$E225,DATA2!$A$2:$A$482,0)),"")</f>
        <v>https://www.wbdc.org/illinois-small-business-development-center-sbdc/</v>
      </c>
      <c r="I225" s="31" t="str">
        <f>IFERROR(INDEX(DATA2!E$2:E$482,MATCH('Search for Assistance'!$E225,DATA2!$A$2:$A$482,0)),"")</f>
        <v>Maura Mitchell</v>
      </c>
      <c r="J225" s="31" t="str">
        <f>IFERROR(INDEX(DATA2!F$2:F$482,MATCH('Search for Assistance'!$E225,DATA2!$A$2:$A$482,0)),"")</f>
        <v>312-853-3477</v>
      </c>
      <c r="K225" s="31" t="str">
        <f>IFERROR(INDEX(DATA2!G$2:G$482,MATCH('Search for Assistance'!$E225,DATA2!$A$2:$A$482,0)),"")</f>
        <v>mmitchell@wbdc.org</v>
      </c>
      <c r="L225" s="31" t="str">
        <f>IFERROR(INDEX(DATA2!H$2:H$482,MATCH('Search for Assistance'!$E225,DATA2!$A$2:$A$482,0)),"")</f>
        <v>8 S Michigan Ave
Ste 400
Chicago, IL 60603</v>
      </c>
      <c r="M225" s="31" t="str">
        <f>IFERROR(INDEX(DATA2!I$2:I$482,MATCH('Search for Assistance'!$E225,DATA2!$A$2:$A$482,0)),"")</f>
        <v>All, African-American/Black, LatinX/Hispanic, Women</v>
      </c>
      <c r="N225" s="31" t="str">
        <f>IFERROR(INDEX(DATA2!J$2:J$482,MATCH('Search for Assistance'!$E225,DATA2!$A$2:$A$482,0)),"")</f>
        <v>English</v>
      </c>
      <c r="O225" s="31" t="str">
        <f>IFERROR(INDEX(DATA2!K$2:K$482,MATCH('Search for Assistance'!$E225,DATA2!$A$2:$A$482,0)),"")</f>
        <v>Cook, Will, Lake, Kane, McHenry</v>
      </c>
      <c r="P225" s="31" t="str">
        <f>IFERROR(INDEX(DATA2!L$2:L$482,MATCH('Search for Assistance'!$E225,DATA2!$A$2:$A$482,0)),"")</f>
        <v>Any Area in Cook County, Any Area in Will County, Any Area in Lake County, Any Area in Kane County, Any Area in McHenry County</v>
      </c>
      <c r="Q225" s="3"/>
    </row>
    <row r="226" spans="1:17" ht="64.150000000000006" customHeight="1" x14ac:dyDescent="0.4">
      <c r="A226" s="33"/>
      <c r="B226" s="33"/>
      <c r="C226" s="33"/>
      <c r="D226" s="33"/>
      <c r="E226" s="4">
        <f>DATA2!U221</f>
        <v>220</v>
      </c>
      <c r="F226" s="29" t="str">
        <f t="shared" si="3"/>
        <v xml:space="preserve">SBDC at WBDC Little Village Chamber of Commerce    </v>
      </c>
      <c r="G226" s="30" t="str">
        <f>IFERROR(INDEX(DATA2!C$2:C$482,MATCH('Search for Assistance'!$E226,DATA2!$A$2:$A$482,0)),"")</f>
        <v xml:space="preserve">SBDC at WBDC Little Village Chamber of Commerce    </v>
      </c>
      <c r="H226" s="30" t="str">
        <f>IFERROR(INDEX(DATA2!D$2:D$482,MATCH('Search for Assistance'!$E226,DATA2!$A$2:$A$482,0)),"")</f>
        <v>https://www.wbdc.org/illinois-small-business-development-center-sbdc/</v>
      </c>
      <c r="I226" s="31" t="str">
        <f>IFERROR(INDEX(DATA2!E$2:E$482,MATCH('Search for Assistance'!$E226,DATA2!$A$2:$A$482,0)),"")</f>
        <v>Maura Mitchell, Interim</v>
      </c>
      <c r="J226" s="31" t="str">
        <f>IFERROR(INDEX(DATA2!F$2:F$482,MATCH('Search for Assistance'!$E226,DATA2!$A$2:$A$482,0)),"")</f>
        <v>312-853-3477</v>
      </c>
      <c r="K226" s="31" t="str">
        <f>IFERROR(INDEX(DATA2!G$2:G$482,MATCH('Search for Assistance'!$E226,DATA2!$A$2:$A$482,0)),"")</f>
        <v>mmitchell@wbdc.org</v>
      </c>
      <c r="L226" s="31" t="str">
        <f>IFERROR(INDEX(DATA2!H$2:H$482,MATCH('Search for Assistance'!$E226,DATA2!$A$2:$A$482,0)),"")</f>
        <v>3610 W 26th St
Chicago, IL 60623</v>
      </c>
      <c r="M226" s="31" t="str">
        <f>IFERROR(INDEX(DATA2!I$2:I$482,MATCH('Search for Assistance'!$E226,DATA2!$A$2:$A$482,0)),"")</f>
        <v>All, African-American/Black, LatinX/Hispanic, Women</v>
      </c>
      <c r="N226" s="31" t="str">
        <f>IFERROR(INDEX(DATA2!J$2:J$482,MATCH('Search for Assistance'!$E226,DATA2!$A$2:$A$482,0)),"")</f>
        <v>English</v>
      </c>
      <c r="O226" s="31" t="str">
        <f>IFERROR(INDEX(DATA2!K$2:K$482,MATCH('Search for Assistance'!$E226,DATA2!$A$2:$A$482,0)),"")</f>
        <v>Cook</v>
      </c>
      <c r="P226" s="31" t="str">
        <f>IFERROR(INDEX(DATA2!L$2:L$482,MATCH('Search for Assistance'!$E226,DATA2!$A$2:$A$482,0)),"")</f>
        <v>Chicago-- Southwest Side, Chicago-- Little Village</v>
      </c>
      <c r="Q226" s="3"/>
    </row>
    <row r="227" spans="1:17" ht="64.150000000000006" customHeight="1" x14ac:dyDescent="0.4">
      <c r="A227" s="33"/>
      <c r="B227" s="33"/>
      <c r="C227" s="33"/>
      <c r="D227" s="33"/>
      <c r="E227" s="4">
        <f>DATA2!U222</f>
        <v>221</v>
      </c>
      <c r="F227" s="29" t="str">
        <f t="shared" si="3"/>
        <v xml:space="preserve">SBDC at WBDC South Suburbs    </v>
      </c>
      <c r="G227" s="30" t="str">
        <f>IFERROR(INDEX(DATA2!C$2:C$482,MATCH('Search for Assistance'!$E227,DATA2!$A$2:$A$482,0)),"")</f>
        <v xml:space="preserve">SBDC at WBDC South Suburbs    </v>
      </c>
      <c r="H227" s="30" t="str">
        <f>IFERROR(INDEX(DATA2!D$2:D$482,MATCH('Search for Assistance'!$E227,DATA2!$A$2:$A$482,0)),"")</f>
        <v>https://www.wbdc.org/illinois-small-business-development-center-sbdc/</v>
      </c>
      <c r="I227" s="31" t="str">
        <f>IFERROR(INDEX(DATA2!E$2:E$482,MATCH('Search for Assistance'!$E227,DATA2!$A$2:$A$482,0)),"")</f>
        <v>Felicitas Cortez</v>
      </c>
      <c r="J227" s="31" t="str">
        <f>IFERROR(INDEX(DATA2!F$2:F$482,MATCH('Search for Assistance'!$E227,DATA2!$A$2:$A$482,0)),"")</f>
        <v>312-853-3477</v>
      </c>
      <c r="K227" s="31" t="str">
        <f>IFERROR(INDEX(DATA2!G$2:G$482,MATCH('Search for Assistance'!$E227,DATA2!$A$2:$A$482,0)),"")</f>
        <v>fcortez@wbdc.org</v>
      </c>
      <c r="L227" s="31" t="str">
        <f>IFERROR(INDEX(DATA2!H$2:H$482,MATCH('Search for Assistance'!$E227,DATA2!$A$2:$A$482,0)),"")</f>
        <v>4137 Sauk Trail
Richton Park, IL 60471</v>
      </c>
      <c r="M227" s="31" t="str">
        <f>IFERROR(INDEX(DATA2!I$2:I$482,MATCH('Search for Assistance'!$E227,DATA2!$A$2:$A$482,0)),"")</f>
        <v>All, African-American/Black, LatinX/Hispanic, Women</v>
      </c>
      <c r="N227" s="31" t="str">
        <f>IFERROR(INDEX(DATA2!J$2:J$482,MATCH('Search for Assistance'!$E227,DATA2!$A$2:$A$482,0)),"")</f>
        <v>English</v>
      </c>
      <c r="O227" s="31" t="str">
        <f>IFERROR(INDEX(DATA2!K$2:K$482,MATCH('Search for Assistance'!$E227,DATA2!$A$2:$A$482,0)),"")</f>
        <v>Cook</v>
      </c>
      <c r="P227" s="31" t="str">
        <f>IFERROR(INDEX(DATA2!L$2:L$482,MATCH('Search for Assistance'!$E227,DATA2!$A$2:$A$482,0)),"")</f>
        <v>South Suburbs</v>
      </c>
      <c r="Q227" s="3"/>
    </row>
    <row r="228" spans="1:17" ht="64.150000000000006" customHeight="1" x14ac:dyDescent="0.4">
      <c r="A228" s="33"/>
      <c r="B228" s="33"/>
      <c r="C228" s="33"/>
      <c r="D228" s="33"/>
      <c r="E228" s="4">
        <f>DATA2!U223</f>
        <v>222</v>
      </c>
      <c r="F228" s="29" t="str">
        <f t="shared" si="3"/>
        <v>SBDC at West Side Forward</v>
      </c>
      <c r="G228" s="30" t="str">
        <f>IFERROR(INDEX(DATA2!C$2:C$482,MATCH('Search for Assistance'!$E228,DATA2!$A$2:$A$482,0)),"")</f>
        <v>SBDC at West Side Forward</v>
      </c>
      <c r="H228" s="30" t="str">
        <f>IFERROR(INDEX(DATA2!D$2:D$482,MATCH('Search for Assistance'!$E228,DATA2!$A$2:$A$482,0)),"")</f>
        <v>https://www.westsideforward.org/small-business-development-ctr</v>
      </c>
      <c r="I228" s="31" t="str">
        <f>IFERROR(INDEX(DATA2!E$2:E$482,MATCH('Search for Assistance'!$E228,DATA2!$A$2:$A$482,0)),"")</f>
        <v>Roxanne Charles, Interim</v>
      </c>
      <c r="J228" s="31" t="str">
        <f>IFERROR(INDEX(DATA2!F$2:F$482,MATCH('Search for Assistance'!$E228,DATA2!$A$2:$A$482,0)),"")</f>
        <v>773-473-7879</v>
      </c>
      <c r="K228" s="31" t="str">
        <f>IFERROR(INDEX(DATA2!G$2:G$482,MATCH('Search for Assistance'!$E228,DATA2!$A$2:$A$482,0)),"")</f>
        <v>rcharles@westsideforward.org</v>
      </c>
      <c r="L228" s="31" t="str">
        <f>IFERROR(INDEX(DATA2!H$2:H$482,MATCH('Search for Assistance'!$E228,DATA2!$A$2:$A$482,0)),"")</f>
        <v>1140 N Lamon
Chicago, IL 60651</v>
      </c>
      <c r="M228" s="31" t="str">
        <f>IFERROR(INDEX(DATA2!I$2:I$482,MATCH('Search for Assistance'!$E228,DATA2!$A$2:$A$482,0)),"")</f>
        <v>All, African-American/Black</v>
      </c>
      <c r="N228" s="31" t="str">
        <f>IFERROR(INDEX(DATA2!J$2:J$482,MATCH('Search for Assistance'!$E228,DATA2!$A$2:$A$482,0)),"")</f>
        <v>English</v>
      </c>
      <c r="O228" s="31" t="str">
        <f>IFERROR(INDEX(DATA2!K$2:K$482,MATCH('Search for Assistance'!$E228,DATA2!$A$2:$A$482,0)),"")</f>
        <v>Cook</v>
      </c>
      <c r="P228" s="31" t="str">
        <f>IFERROR(INDEX(DATA2!L$2:L$482,MATCH('Search for Assistance'!$E228,DATA2!$A$2:$A$482,0)),"")</f>
        <v>Any Area in Cook County</v>
      </c>
      <c r="Q228" s="3"/>
    </row>
    <row r="229" spans="1:17" ht="64.150000000000006" customHeight="1" x14ac:dyDescent="0.4">
      <c r="A229" s="33"/>
      <c r="B229" s="33"/>
      <c r="C229" s="33"/>
      <c r="D229" s="33"/>
      <c r="E229" s="4">
        <f>DATA2!U224</f>
        <v>223</v>
      </c>
      <c r="F229" s="29" t="str">
        <f t="shared" si="3"/>
        <v>SBDC at WIU - Quad Cities</v>
      </c>
      <c r="G229" s="30" t="str">
        <f>IFERROR(INDEX(DATA2!C$2:C$482,MATCH('Search for Assistance'!$E229,DATA2!$A$2:$A$482,0)),"")</f>
        <v>SBDC at WIU - Quad Cities</v>
      </c>
      <c r="H229" s="30" t="str">
        <f>IFERROR(INDEX(DATA2!D$2:D$482,MATCH('Search for Assistance'!$E229,DATA2!$A$2:$A$482,0)),"")</f>
        <v>https://wiusbdc.org/</v>
      </c>
      <c r="I229" s="31" t="str">
        <f>IFERROR(INDEX(DATA2!E$2:E$482,MATCH('Search for Assistance'!$E229,DATA2!$A$2:$A$482,0)),"")</f>
        <v>Maria G. Ramos Aaguilar</v>
      </c>
      <c r="J229" s="31" t="str">
        <f>IFERROR(INDEX(DATA2!F$2:F$482,MATCH('Search for Assistance'!$E229,DATA2!$A$2:$A$482,0)),"")</f>
        <v>309-762-3999</v>
      </c>
      <c r="K229" s="31" t="str">
        <f>IFERROR(INDEX(DATA2!G$2:G$482,MATCH('Search for Assistance'!$E229,DATA2!$A$2:$A$482,0)),"")</f>
        <v>mg-ramosaguilar@wiu.edu</v>
      </c>
      <c r="L229" s="31" t="str">
        <f>IFERROR(INDEX(DATA2!H$2:H$482,MATCH('Search for Assistance'!$E229,DATA2!$A$2:$A$482,0)),"")</f>
        <v>3300 River Dr
Riverfront Hall, Rm 127
Moline, IL 61265</v>
      </c>
      <c r="M229" s="31" t="str">
        <f>IFERROR(INDEX(DATA2!I$2:I$482,MATCH('Search for Assistance'!$E229,DATA2!$A$2:$A$482,0)),"")</f>
        <v>All</v>
      </c>
      <c r="N229" s="31" t="str">
        <f>IFERROR(INDEX(DATA2!J$2:J$482,MATCH('Search for Assistance'!$E229,DATA2!$A$2:$A$482,0)),"")</f>
        <v>English, Spanish</v>
      </c>
      <c r="O229" s="31" t="str">
        <f>IFERROR(INDEX(DATA2!K$2:K$482,MATCH('Search for Assistance'!$E229,DATA2!$A$2:$A$482,0)),"")</f>
        <v>Jo Daviess, Carroll, Whiteside, Henry, Rock Island, Mercer</v>
      </c>
      <c r="P229" s="31" t="str">
        <f>IFERROR(INDEX(DATA2!L$2:L$482,MATCH('Search for Assistance'!$E229,DATA2!$A$2:$A$482,0)),"")</f>
        <v>Any Area in Jo Daviess County, Any Area in Carroll County, Any Area in Whiteside County, Any Area in Henry County, Any Area in Rock Island County, Any Area in Mercer County</v>
      </c>
      <c r="Q229" s="3"/>
    </row>
    <row r="230" spans="1:17" ht="64.150000000000006" customHeight="1" x14ac:dyDescent="0.4">
      <c r="A230" s="33"/>
      <c r="B230" s="33"/>
      <c r="C230" s="33"/>
      <c r="D230" s="33"/>
      <c r="E230" s="4">
        <f>DATA2!U225</f>
        <v>224</v>
      </c>
      <c r="F230" s="29" t="str">
        <f t="shared" si="3"/>
        <v>SBDC at WIU - Quad Cities</v>
      </c>
      <c r="G230" s="30" t="str">
        <f>IFERROR(INDEX(DATA2!C$2:C$482,MATCH('Search for Assistance'!$E230,DATA2!$A$2:$A$482,0)),"")</f>
        <v>SBDC at WIU - Quad Cities</v>
      </c>
      <c r="H230" s="30" t="str">
        <f>IFERROR(INDEX(DATA2!D$2:D$482,MATCH('Search for Assistance'!$E230,DATA2!$A$2:$A$482,0)),"")</f>
        <v>https://wiusbdc.org/</v>
      </c>
      <c r="I230" s="31" t="str">
        <f>IFERROR(INDEX(DATA2!E$2:E$482,MATCH('Search for Assistance'!$E230,DATA2!$A$2:$A$482,0)),"")</f>
        <v>Ann Friederichs</v>
      </c>
      <c r="J230" s="31" t="str">
        <f>IFERROR(INDEX(DATA2!F$2:F$482,MATCH('Search for Assistance'!$E230,DATA2!$A$2:$A$482,0)),"")</f>
        <v>309-762-3999 x 62243</v>
      </c>
      <c r="K230" s="31" t="str">
        <f>IFERROR(INDEX(DATA2!G$2:G$482,MATCH('Search for Assistance'!$E230,DATA2!$A$2:$A$482,0)),"")</f>
        <v>ae-friederichs@wiu.edu</v>
      </c>
      <c r="L230" s="31" t="str">
        <f>IFERROR(INDEX(DATA2!H$2:H$482,MATCH('Search for Assistance'!$E230,DATA2!$A$2:$A$482,0)),"")</f>
        <v>3300 River Dr
Riverfront Hall, Rm 127
Moline, IL 61265</v>
      </c>
      <c r="M230" s="31" t="str">
        <f>IFERROR(INDEX(DATA2!I$2:I$482,MATCH('Search for Assistance'!$E230,DATA2!$A$2:$A$482,0)),"")</f>
        <v>All</v>
      </c>
      <c r="N230" s="31" t="str">
        <f>IFERROR(INDEX(DATA2!J$2:J$482,MATCH('Search for Assistance'!$E230,DATA2!$A$2:$A$482,0)),"")</f>
        <v>English</v>
      </c>
      <c r="O230" s="31" t="str">
        <f>IFERROR(INDEX(DATA2!K$2:K$482,MATCH('Search for Assistance'!$E230,DATA2!$A$2:$A$482,0)),"")</f>
        <v>Jo Daviess, Carroll, Whiteside, Henry, Rock Island, Mercer</v>
      </c>
      <c r="P230" s="31" t="str">
        <f>IFERROR(INDEX(DATA2!L$2:L$482,MATCH('Search for Assistance'!$E230,DATA2!$A$2:$A$482,0)),"")</f>
        <v>Any Area in Jo Daviess County, Any Area in Carroll County, Any Area in Whiteside County, Any Area in Henry County, Any Area in Rock Island County, Any Area in Mercer County</v>
      </c>
      <c r="Q230" s="3"/>
    </row>
    <row r="231" spans="1:17" ht="64.150000000000006" customHeight="1" x14ac:dyDescent="0.4">
      <c r="A231" s="33"/>
      <c r="B231" s="33"/>
      <c r="C231" s="33"/>
      <c r="D231" s="33"/>
      <c r="E231" s="4">
        <f>DATA2!U226</f>
        <v>225</v>
      </c>
      <c r="F231" s="29" t="str">
        <f t="shared" si="3"/>
        <v>SBDC at WIU-Macomb</v>
      </c>
      <c r="G231" s="30" t="str">
        <f>IFERROR(INDEX(DATA2!C$2:C$482,MATCH('Search for Assistance'!$E231,DATA2!$A$2:$A$482,0)),"")</f>
        <v>SBDC at WIU-Macomb</v>
      </c>
      <c r="H231" s="30" t="str">
        <f>IFERROR(INDEX(DATA2!D$2:D$482,MATCH('Search for Assistance'!$E231,DATA2!$A$2:$A$482,0)),"")</f>
        <v>https://wiusbdc.org/</v>
      </c>
      <c r="I231" s="31" t="str">
        <f>IFERROR(INDEX(DATA2!E$2:E$482,MATCH('Search for Assistance'!$E231,DATA2!$A$2:$A$482,0)),"")</f>
        <v>Jim Boyd</v>
      </c>
      <c r="J231" s="31" t="str">
        <f>IFERROR(INDEX(DATA2!F$2:F$482,MATCH('Search for Assistance'!$E231,DATA2!$A$2:$A$482,0)),"")</f>
        <v>309-298-3040</v>
      </c>
      <c r="K231" s="31" t="str">
        <f>IFERROR(INDEX(DATA2!G$2:G$482,MATCH('Search for Assistance'!$E231,DATA2!$A$2:$A$482,0)),"")</f>
        <v>sb-center@wiu.edu</v>
      </c>
      <c r="L231" s="31" t="str">
        <f>IFERROR(INDEX(DATA2!H$2:H$482,MATCH('Search for Assistance'!$E231,DATA2!$A$2:$A$482,0)),"")</f>
        <v>1 University Cir
305 Seal Hall
Macomb, IL 61455</v>
      </c>
      <c r="M231" s="31" t="str">
        <f>IFERROR(INDEX(DATA2!I$2:I$482,MATCH('Search for Assistance'!$E231,DATA2!$A$2:$A$482,0)),"")</f>
        <v>All</v>
      </c>
      <c r="N231" s="31" t="str">
        <f>IFERROR(INDEX(DATA2!J$2:J$482,MATCH('Search for Assistance'!$E231,DATA2!$A$2:$A$482,0)),"")</f>
        <v>English</v>
      </c>
      <c r="O231" s="31" t="str">
        <f>IFERROR(INDEX(DATA2!K$2:K$482,MATCH('Search for Assistance'!$E231,DATA2!$A$2:$A$482,0)),"")</f>
        <v>Henderson, Warren, Knox, Hancock, McDonough, Fulton, Adams, Schuyler, Mason, Brown, Cass, Pike</v>
      </c>
      <c r="P231" s="31" t="str">
        <f>IFERROR(INDEX(DATA2!L$2:L$482,MATCH('Search for Assistance'!$E231,DATA2!$A$2:$A$482,0)),"")</f>
        <v>Any Area in Henderson County, Any Area in Warren County, Any Area in Knox County, Any Area in Hancock County, Any Area in McDonough County, Any Area in Fulton County, Any Area in Adams County, Any Area in Schuyler County, Any Area in Mason County, Any Area in Brown County, Any Area in Cass County, Any Area in Pike County</v>
      </c>
      <c r="Q231" s="3"/>
    </row>
    <row r="232" spans="1:17" ht="64.150000000000006" customHeight="1" x14ac:dyDescent="0.4">
      <c r="A232" s="33"/>
      <c r="B232" s="33"/>
      <c r="C232" s="33"/>
      <c r="D232" s="33"/>
      <c r="E232" s="4">
        <f>DATA2!U227</f>
        <v>226</v>
      </c>
      <c r="F232" s="29" t="str">
        <f t="shared" si="3"/>
        <v>SBDC at YWCA Metro Chicago</v>
      </c>
      <c r="G232" s="30" t="str">
        <f>IFERROR(INDEX(DATA2!C$2:C$482,MATCH('Search for Assistance'!$E232,DATA2!$A$2:$A$482,0)),"")</f>
        <v>SBDC at YWCA Metro Chicago</v>
      </c>
      <c r="H232" s="30" t="str">
        <f>IFERROR(INDEX(DATA2!D$2:D$482,MATCH('Search for Assistance'!$E232,DATA2!$A$2:$A$482,0)),"")</f>
        <v>https://ywcachicago.org/our-work/economic-empowerment/sbdc/</v>
      </c>
      <c r="I232" s="31" t="str">
        <f>IFERROR(INDEX(DATA2!E$2:E$482,MATCH('Search for Assistance'!$E232,DATA2!$A$2:$A$482,0)),"")</f>
        <v>Cheryl Hudson-Jackson</v>
      </c>
      <c r="J232" s="31" t="str">
        <f>IFERROR(INDEX(DATA2!F$2:F$482,MATCH('Search for Assistance'!$E232,DATA2!$A$2:$A$482,0)),"")</f>
        <v xml:space="preserve">312-762-2729 </v>
      </c>
      <c r="K232" s="31" t="str">
        <f>IFERROR(INDEX(DATA2!G$2:G$482,MATCH('Search for Assistance'!$E232,DATA2!$A$2:$A$482,0)),"")</f>
        <v>cheryl.hudson-jackson@ywcachicago.org</v>
      </c>
      <c r="L232" s="31" t="str">
        <f>IFERROR(INDEX(DATA2!H$2:H$482,MATCH('Search for Assistance'!$E232,DATA2!$A$2:$A$482,0)),"")</f>
        <v>6600 S Cottage Grove
Chicago, IL 60637</v>
      </c>
      <c r="M232" s="31" t="str">
        <f>IFERROR(INDEX(DATA2!I$2:I$482,MATCH('Search for Assistance'!$E232,DATA2!$A$2:$A$482,0)),"")</f>
        <v>All, African-American/Black</v>
      </c>
      <c r="N232" s="31" t="str">
        <f>IFERROR(INDEX(DATA2!J$2:J$482,MATCH('Search for Assistance'!$E232,DATA2!$A$2:$A$482,0)),"")</f>
        <v>English</v>
      </c>
      <c r="O232" s="31" t="str">
        <f>IFERROR(INDEX(DATA2!K$2:K$482,MATCH('Search for Assistance'!$E232,DATA2!$A$2:$A$482,0)),"")</f>
        <v>Cook</v>
      </c>
      <c r="P232" s="31" t="str">
        <f>IFERROR(INDEX(DATA2!L$2:L$482,MATCH('Search for Assistance'!$E232,DATA2!$A$2:$A$482,0)),"")</f>
        <v>Any Area in Cook County</v>
      </c>
      <c r="Q232" s="3"/>
    </row>
    <row r="233" spans="1:17" ht="64.150000000000006" customHeight="1" x14ac:dyDescent="0.4">
      <c r="A233" s="33"/>
      <c r="B233" s="33"/>
      <c r="C233" s="33"/>
      <c r="D233" s="33"/>
      <c r="E233" s="4">
        <f>DATA2!U228</f>
        <v>227</v>
      </c>
      <c r="F233" s="29" t="str">
        <f t="shared" si="3"/>
        <v>IL DCEO Office of Minority Economic Empowerment - African-American/Black Community Outreach</v>
      </c>
      <c r="G233" s="30" t="str">
        <f>IFERROR(INDEX(DATA2!C$2:C$482,MATCH('Search for Assistance'!$E233,DATA2!$A$2:$A$482,0)),"")</f>
        <v>IL DCEO Office of Minority Economic Empowerment - African-American/Black Community Outreach</v>
      </c>
      <c r="H233" s="30" t="str">
        <f>IFERROR(INDEX(DATA2!D$2:D$482,MATCH('Search for Assistance'!$E233,DATA2!$A$2:$A$482,0)),"")</f>
        <v>https://www2.illinois.gov/dceo/OMEE/Pages/default.aspx</v>
      </c>
      <c r="I233" s="31" t="str">
        <f>IFERROR(INDEX(DATA2!E$2:E$482,MATCH('Search for Assistance'!$E233,DATA2!$A$2:$A$482,0)),"")</f>
        <v>Matt Simpson</v>
      </c>
      <c r="J233" s="31" t="str">
        <f>IFERROR(INDEX(DATA2!F$2:F$482,MATCH('Search for Assistance'!$E233,DATA2!$A$2:$A$482,0)),"")</f>
        <v>312-520-0434</v>
      </c>
      <c r="K233" s="31" t="str">
        <f>IFERROR(INDEX(DATA2!G$2:G$482,MATCH('Search for Assistance'!$E233,DATA2!$A$2:$A$482,0)),"")</f>
        <v>matthew.simpson@illinois.gov</v>
      </c>
      <c r="L233" s="31" t="str">
        <f>IFERROR(INDEX(DATA2!H$2:H$482,MATCH('Search for Assistance'!$E233,DATA2!$A$2:$A$482,0)),"")</f>
        <v>N/A</v>
      </c>
      <c r="M233" s="31" t="str">
        <f>IFERROR(INDEX(DATA2!I$2:I$482,MATCH('Search for Assistance'!$E233,DATA2!$A$2:$A$482,0)),"")</f>
        <v>All, African-American/Black</v>
      </c>
      <c r="N233" s="31" t="str">
        <f>IFERROR(INDEX(DATA2!J$2:J$482,MATCH('Search for Assistance'!$E233,DATA2!$A$2:$A$482,0)),"")</f>
        <v>English</v>
      </c>
      <c r="O233" s="31" t="str">
        <f>IFERROR(INDEX(DATA2!K$2:K$482,MATCH('Search for Assistance'!$E233,DATA2!$A$2:$A$482,0)),"")</f>
        <v>All</v>
      </c>
      <c r="P233" s="31" t="str">
        <f>IFERROR(INDEX(DATA2!L$2:L$482,MATCH('Search for Assistance'!$E233,DATA2!$A$2:$A$482,0)),"")</f>
        <v>All</v>
      </c>
      <c r="Q233" s="3"/>
    </row>
    <row r="234" spans="1:17" ht="64.150000000000006" customHeight="1" x14ac:dyDescent="0.4">
      <c r="A234" s="33"/>
      <c r="B234" s="33"/>
      <c r="C234" s="33"/>
      <c r="D234" s="33"/>
      <c r="E234" s="4">
        <f>DATA2!U229</f>
        <v>228</v>
      </c>
      <c r="F234" s="29" t="str">
        <f t="shared" si="3"/>
        <v>IL DCEO Office of Minority Economic Empowerment - LatinX/Hispanic Community Outreach</v>
      </c>
      <c r="G234" s="30" t="str">
        <f>IFERROR(INDEX(DATA2!C$2:C$482,MATCH('Search for Assistance'!$E234,DATA2!$A$2:$A$482,0)),"")</f>
        <v>IL DCEO Office of Minority Economic Empowerment - LatinX/Hispanic Community Outreach</v>
      </c>
      <c r="H234" s="30" t="str">
        <f>IFERROR(INDEX(DATA2!D$2:D$482,MATCH('Search for Assistance'!$E234,DATA2!$A$2:$A$482,0)),"")</f>
        <v>https://www2.illinois.gov/dceo/OMEE/Pages/default.aspx</v>
      </c>
      <c r="I234" s="31" t="str">
        <f>IFERROR(INDEX(DATA2!E$2:E$482,MATCH('Search for Assistance'!$E234,DATA2!$A$2:$A$482,0)),"")</f>
        <v>Diana Alfaro</v>
      </c>
      <c r="J234" s="31" t="str">
        <f>IFERROR(INDEX(DATA2!F$2:F$482,MATCH('Search for Assistance'!$E234,DATA2!$A$2:$A$482,0)),"")</f>
        <v>312-919-3620</v>
      </c>
      <c r="K234" s="31" t="str">
        <f>IFERROR(INDEX(DATA2!G$2:G$482,MATCH('Search for Assistance'!$E234,DATA2!$A$2:$A$482,0)),"")</f>
        <v>diana.alfaro@illinois.gov</v>
      </c>
      <c r="L234" s="31" t="str">
        <f>IFERROR(INDEX(DATA2!H$2:H$482,MATCH('Search for Assistance'!$E234,DATA2!$A$2:$A$482,0)),"")</f>
        <v>N/A</v>
      </c>
      <c r="M234" s="31" t="str">
        <f>IFERROR(INDEX(DATA2!I$2:I$482,MATCH('Search for Assistance'!$E234,DATA2!$A$2:$A$482,0)),"")</f>
        <v>All, LatinX/Hispanic</v>
      </c>
      <c r="N234" s="31" t="str">
        <f>IFERROR(INDEX(DATA2!J$2:J$482,MATCH('Search for Assistance'!$E234,DATA2!$A$2:$A$482,0)),"")</f>
        <v>English, Spanish</v>
      </c>
      <c r="O234" s="31" t="str">
        <f>IFERROR(INDEX(DATA2!K$2:K$482,MATCH('Search for Assistance'!$E234,DATA2!$A$2:$A$482,0)),"")</f>
        <v>All</v>
      </c>
      <c r="P234" s="31" t="str">
        <f>IFERROR(INDEX(DATA2!L$2:L$482,MATCH('Search for Assistance'!$E234,DATA2!$A$2:$A$482,0)),"")</f>
        <v>All</v>
      </c>
      <c r="Q234" s="3"/>
    </row>
    <row r="235" spans="1:17" ht="64.150000000000006" customHeight="1" x14ac:dyDescent="0.4">
      <c r="A235" s="33"/>
      <c r="B235" s="33"/>
      <c r="C235" s="33"/>
      <c r="D235" s="33"/>
      <c r="E235" s="4">
        <f>DATA2!U230</f>
        <v>229</v>
      </c>
      <c r="F235" s="29" t="str">
        <f t="shared" si="3"/>
        <v>IL DCEO Regional Economic Development - Central Region</v>
      </c>
      <c r="G235" s="30" t="str">
        <f>IFERROR(INDEX(DATA2!C$2:C$482,MATCH('Search for Assistance'!$E235,DATA2!$A$2:$A$482,0)),"")</f>
        <v>IL DCEO Regional Economic Development - Central Region</v>
      </c>
      <c r="H235" s="30" t="str">
        <f>IFERROR(INDEX(DATA2!D$2:D$482,MATCH('Search for Assistance'!$E235,DATA2!$A$2:$A$482,0)),"")</f>
        <v>https://www2.illinois.gov/dceo/SmallBizAssistance/RegionSpecificAssistance/Pages/default.aspx</v>
      </c>
      <c r="I235" s="31" t="str">
        <f>IFERROR(INDEX(DATA2!E$2:E$482,MATCH('Search for Assistance'!$E235,DATA2!$A$2:$A$482,0)),"")</f>
        <v>Alyson Grady</v>
      </c>
      <c r="J235" s="31" t="str">
        <f>IFERROR(INDEX(DATA2!F$2:F$482,MATCH('Search for Assistance'!$E235,DATA2!$A$2:$A$482,0)),"")</f>
        <v>217-836-4513</v>
      </c>
      <c r="K235" s="31" t="str">
        <f>IFERROR(INDEX(DATA2!G$2:G$482,MATCH('Search for Assistance'!$E235,DATA2!$A$2:$A$482,0)),"")</f>
        <v>alyson.grady2@illinois.gov</v>
      </c>
      <c r="L235" s="31" t="str">
        <f>IFERROR(INDEX(DATA2!H$2:H$482,MATCH('Search for Assistance'!$E235,DATA2!$A$2:$A$482,0)),"")</f>
        <v>N/A</v>
      </c>
      <c r="M235" s="31" t="str">
        <f>IFERROR(INDEX(DATA2!I$2:I$482,MATCH('Search for Assistance'!$E235,DATA2!$A$2:$A$482,0)),"")</f>
        <v>All</v>
      </c>
      <c r="N235" s="31" t="str">
        <f>IFERROR(INDEX(DATA2!J$2:J$482,MATCH('Search for Assistance'!$E235,DATA2!$A$2:$A$482,0)),"")</f>
        <v>English</v>
      </c>
      <c r="O235" s="31" t="str">
        <f>IFERROR(INDEX(DATA2!K$2:K$482,MATCH('Search for Assistance'!$E235,DATA2!$A$2:$A$482,0)),"")</f>
        <v>Sangamon, Logan, Macon, Shelby, Christian, Menard, Cass, Morgan, Scott, Greene, Macoupin, Montgomery</v>
      </c>
      <c r="P235" s="31" t="str">
        <f>IFERROR(INDEX(DATA2!L$2:L$482,MATCH('Search for Assistance'!$E235,DATA2!$A$2:$A$482,0)),"")</f>
        <v>All</v>
      </c>
      <c r="Q235" s="3"/>
    </row>
    <row r="236" spans="1:17" ht="64.150000000000006" customHeight="1" x14ac:dyDescent="0.4">
      <c r="A236" s="33"/>
      <c r="B236" s="33"/>
      <c r="C236" s="33"/>
      <c r="D236" s="33"/>
      <c r="E236" s="4">
        <f>DATA2!U231</f>
        <v>230</v>
      </c>
      <c r="F236" s="29" t="str">
        <f t="shared" si="3"/>
        <v>IL DCEO Regional Economic Development - East Central Region</v>
      </c>
      <c r="G236" s="30" t="str">
        <f>IFERROR(INDEX(DATA2!C$2:C$482,MATCH('Search for Assistance'!$E236,DATA2!$A$2:$A$482,0)),"")</f>
        <v>IL DCEO Regional Economic Development - East Central Region</v>
      </c>
      <c r="H236" s="30" t="str">
        <f>IFERROR(INDEX(DATA2!D$2:D$482,MATCH('Search for Assistance'!$E236,DATA2!$A$2:$A$482,0)),"")</f>
        <v>https://www2.illinois.gov/dceo/SmallBizAssistance/RegionSpecificAssistance/Pages/default.aspx</v>
      </c>
      <c r="I236" s="31" t="str">
        <f>IFERROR(INDEX(DATA2!E$2:E$482,MATCH('Search for Assistance'!$E236,DATA2!$A$2:$A$482,0)),"")</f>
        <v>Austin Grammer</v>
      </c>
      <c r="J236" s="31" t="str">
        <f>IFERROR(INDEX(DATA2!F$2:F$482,MATCH('Search for Assistance'!$E236,DATA2!$A$2:$A$482,0)),"")</f>
        <v>217-836-8353</v>
      </c>
      <c r="K236" s="31" t="str">
        <f>IFERROR(INDEX(DATA2!G$2:G$482,MATCH('Search for Assistance'!$E236,DATA2!$A$2:$A$482,0)),"")</f>
        <v>austin.grammer@illinois.gov</v>
      </c>
      <c r="L236" s="31" t="str">
        <f>IFERROR(INDEX(DATA2!H$2:H$482,MATCH('Search for Assistance'!$E236,DATA2!$A$2:$A$482,0)),"")</f>
        <v>N/A</v>
      </c>
      <c r="M236" s="31" t="str">
        <f>IFERROR(INDEX(DATA2!I$2:I$482,MATCH('Search for Assistance'!$E236,DATA2!$A$2:$A$482,0)),"")</f>
        <v>All</v>
      </c>
      <c r="N236" s="31" t="str">
        <f>IFERROR(INDEX(DATA2!J$2:J$482,MATCH('Search for Assistance'!$E236,DATA2!$A$2:$A$482,0)),"")</f>
        <v>English</v>
      </c>
      <c r="O236" s="31" t="str">
        <f>IFERROR(INDEX(DATA2!K$2:K$482,MATCH('Search for Assistance'!$E236,DATA2!$A$2:$A$482,0)),"")</f>
        <v>Iroquois, Ford, Vermillion, Champaign, Platt, Douglas</v>
      </c>
      <c r="P236" s="31" t="str">
        <f>IFERROR(INDEX(DATA2!L$2:L$482,MATCH('Search for Assistance'!$E236,DATA2!$A$2:$A$482,0)),"")</f>
        <v>All</v>
      </c>
      <c r="Q236" s="3"/>
    </row>
    <row r="237" spans="1:17" ht="64.150000000000006" customHeight="1" x14ac:dyDescent="0.4">
      <c r="A237" s="33"/>
      <c r="B237" s="33"/>
      <c r="C237" s="33"/>
      <c r="D237" s="33"/>
      <c r="E237" s="4">
        <f>DATA2!U232</f>
        <v>231</v>
      </c>
      <c r="F237" s="29" t="str">
        <f t="shared" si="3"/>
        <v>IL DCEO Regional Economic Development - North Central Region</v>
      </c>
      <c r="G237" s="30" t="str">
        <f>IFERROR(INDEX(DATA2!C$2:C$482,MATCH('Search for Assistance'!$E237,DATA2!$A$2:$A$482,0)),"")</f>
        <v>IL DCEO Regional Economic Development - North Central Region</v>
      </c>
      <c r="H237" s="30" t="str">
        <f>IFERROR(INDEX(DATA2!D$2:D$482,MATCH('Search for Assistance'!$E237,DATA2!$A$2:$A$482,0)),"")</f>
        <v>https://www2.illinois.gov/dceo/SmallBizAssistance/RegionSpecificAssistance/Pages/default.aspx</v>
      </c>
      <c r="I237" s="31" t="str">
        <f>IFERROR(INDEX(DATA2!E$2:E$482,MATCH('Search for Assistance'!$E237,DATA2!$A$2:$A$482,0)),"")</f>
        <v>Austin Grammer</v>
      </c>
      <c r="J237" s="31" t="str">
        <f>IFERROR(INDEX(DATA2!F$2:F$482,MATCH('Search for Assistance'!$E237,DATA2!$A$2:$A$482,0)),"")</f>
        <v>217-836-8353</v>
      </c>
      <c r="K237" s="31" t="str">
        <f>IFERROR(INDEX(DATA2!G$2:G$482,MATCH('Search for Assistance'!$E237,DATA2!$A$2:$A$482,0)),"")</f>
        <v>austin.grammer@illinois.gov</v>
      </c>
      <c r="L237" s="31" t="str">
        <f>IFERROR(INDEX(DATA2!H$2:H$482,MATCH('Search for Assistance'!$E237,DATA2!$A$2:$A$482,0)),"")</f>
        <v>N/A</v>
      </c>
      <c r="M237" s="31" t="str">
        <f>IFERROR(INDEX(DATA2!I$2:I$482,MATCH('Search for Assistance'!$E237,DATA2!$A$2:$A$482,0)),"")</f>
        <v>All</v>
      </c>
      <c r="N237" s="31" t="str">
        <f>IFERROR(INDEX(DATA2!J$2:J$482,MATCH('Search for Assistance'!$E237,DATA2!$A$2:$A$482,0)),"")</f>
        <v>English</v>
      </c>
      <c r="O237" s="31" t="str">
        <f>IFERROR(INDEX(DATA2!K$2:K$482,MATCH('Search for Assistance'!$E237,DATA2!$A$2:$A$482,0)),"")</f>
        <v>Peoria, Marshall, Stark, Woodford, Livingston, McLean, Tazewell, Fulton, Mason, DeWitt</v>
      </c>
      <c r="P237" s="31" t="str">
        <f>IFERROR(INDEX(DATA2!L$2:L$482,MATCH('Search for Assistance'!$E237,DATA2!$A$2:$A$482,0)),"")</f>
        <v>All</v>
      </c>
      <c r="Q237" s="3"/>
    </row>
    <row r="238" spans="1:17" ht="64.150000000000006" customHeight="1" x14ac:dyDescent="0.4">
      <c r="A238" s="33"/>
      <c r="B238" s="33"/>
      <c r="C238" s="33"/>
      <c r="D238" s="33"/>
      <c r="E238" s="4">
        <f>DATA2!U233</f>
        <v>232</v>
      </c>
      <c r="F238" s="29" t="str">
        <f t="shared" si="3"/>
        <v>IL DCEO Regional Economic Development - Northeast Region</v>
      </c>
      <c r="G238" s="30" t="str">
        <f>IFERROR(INDEX(DATA2!C$2:C$482,MATCH('Search for Assistance'!$E238,DATA2!$A$2:$A$482,0)),"")</f>
        <v>IL DCEO Regional Economic Development - Northeast Region</v>
      </c>
      <c r="H238" s="30" t="str">
        <f>IFERROR(INDEX(DATA2!D$2:D$482,MATCH('Search for Assistance'!$E238,DATA2!$A$2:$A$482,0)),"")</f>
        <v>https://www2.illinois.gov/dceo/SmallBizAssistance/RegionSpecificAssistance/Pages/default.aspx</v>
      </c>
      <c r="I238" s="31" t="str">
        <f>IFERROR(INDEX(DATA2!E$2:E$482,MATCH('Search for Assistance'!$E238,DATA2!$A$2:$A$482,0)),"")</f>
        <v>Joe McKeown</v>
      </c>
      <c r="J238" s="31" t="str">
        <f>IFERROR(INDEX(DATA2!F$2:F$482,MATCH('Search for Assistance'!$E238,DATA2!$A$2:$A$482,0)),"")</f>
        <v>312-814-1457</v>
      </c>
      <c r="K238" s="31" t="str">
        <f>IFERROR(INDEX(DATA2!G$2:G$482,MATCH('Search for Assistance'!$E238,DATA2!$A$2:$A$482,0)),"")</f>
        <v>joseph.mckeown@illinois.gov</v>
      </c>
      <c r="L238" s="31" t="str">
        <f>IFERROR(INDEX(DATA2!H$2:H$482,MATCH('Search for Assistance'!$E238,DATA2!$A$2:$A$482,0)),"")</f>
        <v>N/A</v>
      </c>
      <c r="M238" s="31" t="str">
        <f>IFERROR(INDEX(DATA2!I$2:I$482,MATCH('Search for Assistance'!$E238,DATA2!$A$2:$A$482,0)),"")</f>
        <v>All</v>
      </c>
      <c r="N238" s="31" t="str">
        <f>IFERROR(INDEX(DATA2!J$2:J$482,MATCH('Search for Assistance'!$E238,DATA2!$A$2:$A$482,0)),"")</f>
        <v>English</v>
      </c>
      <c r="O238" s="31" t="str">
        <f>IFERROR(INDEX(DATA2!K$2:K$482,MATCH('Search for Assistance'!$E238,DATA2!$A$2:$A$482,0)),"")</f>
        <v>Cook, Dekalb, DuPage, Grundy, Kane, Kankakee, Kendall, Will</v>
      </c>
      <c r="P238" s="31" t="str">
        <f>IFERROR(INDEX(DATA2!L$2:L$482,MATCH('Search for Assistance'!$E238,DATA2!$A$2:$A$482,0)),"")</f>
        <v>All</v>
      </c>
      <c r="Q238" s="3"/>
    </row>
    <row r="239" spans="1:17" ht="64.150000000000006" customHeight="1" x14ac:dyDescent="0.4">
      <c r="A239" s="33"/>
      <c r="B239" s="33"/>
      <c r="C239" s="33"/>
      <c r="D239" s="33"/>
      <c r="E239" s="4">
        <f>DATA2!U234</f>
        <v>233</v>
      </c>
      <c r="F239" s="29" t="str">
        <f t="shared" si="3"/>
        <v>IL DCEO Regional Economic Development - Northeast Region</v>
      </c>
      <c r="G239" s="30" t="str">
        <f>IFERROR(INDEX(DATA2!C$2:C$482,MATCH('Search for Assistance'!$E239,DATA2!$A$2:$A$482,0)),"")</f>
        <v>IL DCEO Regional Economic Development - Northeast Region</v>
      </c>
      <c r="H239" s="30" t="str">
        <f>IFERROR(INDEX(DATA2!D$2:D$482,MATCH('Search for Assistance'!$E239,DATA2!$A$2:$A$482,0)),"")</f>
        <v>https://www2.illinois.gov/dceo/SmallBizAssistance/RegionSpecificAssistance/Pages/default.aspx</v>
      </c>
      <c r="I239" s="31" t="str">
        <f>IFERROR(INDEX(DATA2!E$2:E$482,MATCH('Search for Assistance'!$E239,DATA2!$A$2:$A$482,0)),"")</f>
        <v>Manny Lopez</v>
      </c>
      <c r="J239" s="31" t="str">
        <f>IFERROR(INDEX(DATA2!F$2:F$482,MATCH('Search for Assistance'!$E239,DATA2!$A$2:$A$482,0)),"")</f>
        <v>773-502-7506</v>
      </c>
      <c r="K239" s="31" t="str">
        <f>IFERROR(INDEX(DATA2!G$2:G$482,MATCH('Search for Assistance'!$E239,DATA2!$A$2:$A$482,0)),"")</f>
        <v>manuel.lopez@illinois.gov</v>
      </c>
      <c r="L239" s="31" t="str">
        <f>IFERROR(INDEX(DATA2!H$2:H$482,MATCH('Search for Assistance'!$E239,DATA2!$A$2:$A$482,0)),"")</f>
        <v>N/A</v>
      </c>
      <c r="M239" s="31" t="str">
        <f>IFERROR(INDEX(DATA2!I$2:I$482,MATCH('Search for Assistance'!$E239,DATA2!$A$2:$A$482,0)),"")</f>
        <v>All</v>
      </c>
      <c r="N239" s="31" t="str">
        <f>IFERROR(INDEX(DATA2!J$2:J$482,MATCH('Search for Assistance'!$E239,DATA2!$A$2:$A$482,0)),"")</f>
        <v>English</v>
      </c>
      <c r="O239" s="31" t="str">
        <f>IFERROR(INDEX(DATA2!K$2:K$482,MATCH('Search for Assistance'!$E239,DATA2!$A$2:$A$482,0)),"")</f>
        <v>Cook, Kankakee, Will</v>
      </c>
      <c r="P239" s="31" t="str">
        <f>IFERROR(INDEX(DATA2!L$2:L$482,MATCH('Search for Assistance'!$E239,DATA2!$A$2:$A$482,0)),"")</f>
        <v>All</v>
      </c>
      <c r="Q239" s="3"/>
    </row>
    <row r="240" spans="1:17" ht="64.150000000000006" customHeight="1" x14ac:dyDescent="0.4">
      <c r="A240" s="33"/>
      <c r="B240" s="33"/>
      <c r="C240" s="33"/>
      <c r="D240" s="33"/>
      <c r="E240" s="4">
        <f>DATA2!U235</f>
        <v>234</v>
      </c>
      <c r="F240" s="29" t="str">
        <f t="shared" si="3"/>
        <v>IL DCEO Regional Economic Development - Northwest Region</v>
      </c>
      <c r="G240" s="30" t="str">
        <f>IFERROR(INDEX(DATA2!C$2:C$482,MATCH('Search for Assistance'!$E240,DATA2!$A$2:$A$482,0)),"")</f>
        <v>IL DCEO Regional Economic Development - Northwest Region</v>
      </c>
      <c r="H240" s="30" t="str">
        <f>IFERROR(INDEX(DATA2!D$2:D$482,MATCH('Search for Assistance'!$E240,DATA2!$A$2:$A$482,0)),"")</f>
        <v>https://www2.illinois.gov/dceo/SmallBizAssistance/RegionSpecificAssistance/Pages/default.aspx</v>
      </c>
      <c r="I240" s="31" t="str">
        <f>IFERROR(INDEX(DATA2!E$2:E$482,MATCH('Search for Assistance'!$E240,DATA2!$A$2:$A$482,0)),"")</f>
        <v>Adrian Madunic</v>
      </c>
      <c r="J240" s="31" t="str">
        <f>IFERROR(INDEX(DATA2!F$2:F$482,MATCH('Search for Assistance'!$E240,DATA2!$A$2:$A$482,0)),"")</f>
        <v>217-299-5532</v>
      </c>
      <c r="K240" s="31" t="str">
        <f>IFERROR(INDEX(DATA2!G$2:G$482,MATCH('Search for Assistance'!$E240,DATA2!$A$2:$A$482,0)),"")</f>
        <v>adrian.madunic@illinois.gov</v>
      </c>
      <c r="L240" s="31" t="str">
        <f>IFERROR(INDEX(DATA2!H$2:H$482,MATCH('Search for Assistance'!$E240,DATA2!$A$2:$A$482,0)),"")</f>
        <v>N/A</v>
      </c>
      <c r="M240" s="31" t="str">
        <f>IFERROR(INDEX(DATA2!I$2:I$482,MATCH('Search for Assistance'!$E240,DATA2!$A$2:$A$482,0)),"")</f>
        <v>All</v>
      </c>
      <c r="N240" s="31" t="str">
        <f>IFERROR(INDEX(DATA2!J$2:J$482,MATCH('Search for Assistance'!$E240,DATA2!$A$2:$A$482,0)),"")</f>
        <v>English</v>
      </c>
      <c r="O240" s="31" t="str">
        <f>IFERROR(INDEX(DATA2!K$2:K$482,MATCH('Search for Assistance'!$E240,DATA2!$A$2:$A$482,0)),"")</f>
        <v>Jo Daviess, Carroll, Whiteside, Lee, LaSalle, Bureau, Henry, Rock Island, Mercer, Putnam</v>
      </c>
      <c r="P240" s="31" t="str">
        <f>IFERROR(INDEX(DATA2!L$2:L$482,MATCH('Search for Assistance'!$E240,DATA2!$A$2:$A$482,0)),"")</f>
        <v>All</v>
      </c>
      <c r="Q240" s="3"/>
    </row>
    <row r="241" spans="1:17" ht="64.150000000000006" customHeight="1" x14ac:dyDescent="0.4">
      <c r="A241" s="33"/>
      <c r="B241" s="33"/>
      <c r="C241" s="33"/>
      <c r="D241" s="33"/>
      <c r="E241" s="4" t="e">
        <f>DATA2!#REF!</f>
        <v>#REF!</v>
      </c>
      <c r="F241" s="29" t="str">
        <f t="shared" si="3"/>
        <v/>
      </c>
      <c r="G241" s="30" t="str">
        <f>IFERROR(INDEX(DATA2!C$2:C$482,MATCH('Search for Assistance'!$E241,DATA2!$A$2:$A$482,0)),"")</f>
        <v/>
      </c>
      <c r="H241" s="30" t="str">
        <f>IFERROR(INDEX(DATA2!D$2:D$482,MATCH('Search for Assistance'!$E241,DATA2!$A$2:$A$482,0)),"")</f>
        <v/>
      </c>
      <c r="I241" s="31" t="str">
        <f>IFERROR(INDEX(DATA2!E$2:E$482,MATCH('Search for Assistance'!$E241,DATA2!$A$2:$A$482,0)),"")</f>
        <v/>
      </c>
      <c r="J241" s="31" t="str">
        <f>IFERROR(INDEX(DATA2!F$2:F$482,MATCH('Search for Assistance'!$E241,DATA2!$A$2:$A$482,0)),"")</f>
        <v/>
      </c>
      <c r="K241" s="31" t="str">
        <f>IFERROR(INDEX(DATA2!G$2:G$482,MATCH('Search for Assistance'!$E241,DATA2!$A$2:$A$482,0)),"")</f>
        <v/>
      </c>
      <c r="L241" s="31" t="str">
        <f>IFERROR(INDEX(DATA2!H$2:H$482,MATCH('Search for Assistance'!$E241,DATA2!$A$2:$A$482,0)),"")</f>
        <v/>
      </c>
      <c r="M241" s="31" t="str">
        <f>IFERROR(INDEX(DATA2!I$2:I$482,MATCH('Search for Assistance'!$E241,DATA2!$A$2:$A$482,0)),"")</f>
        <v/>
      </c>
      <c r="N241" s="31" t="str">
        <f>IFERROR(INDEX(DATA2!J$2:J$482,MATCH('Search for Assistance'!$E241,DATA2!$A$2:$A$482,0)),"")</f>
        <v/>
      </c>
      <c r="O241" s="31" t="str">
        <f>IFERROR(INDEX(DATA2!K$2:K$482,MATCH('Search for Assistance'!$E241,DATA2!$A$2:$A$482,0)),"")</f>
        <v/>
      </c>
      <c r="P241" s="31" t="str">
        <f>IFERROR(INDEX(DATA2!L$2:L$482,MATCH('Search for Assistance'!$E241,DATA2!$A$2:$A$482,0)),"")</f>
        <v/>
      </c>
      <c r="Q241" s="3"/>
    </row>
    <row r="242" spans="1:17" ht="64.150000000000006" customHeight="1" x14ac:dyDescent="0.4">
      <c r="A242" s="33"/>
      <c r="B242" s="33"/>
      <c r="C242" s="33"/>
      <c r="D242" s="33"/>
      <c r="E242" s="4">
        <f>DATA2!U236</f>
        <v>235</v>
      </c>
      <c r="F242" s="29" t="str">
        <f t="shared" si="3"/>
        <v>IL DCEO Regional Economic Development - Southeast Region</v>
      </c>
      <c r="G242" s="30" t="str">
        <f>IFERROR(INDEX(DATA2!C$2:C$482,MATCH('Search for Assistance'!$E242,DATA2!$A$2:$A$482,0)),"")</f>
        <v>IL DCEO Regional Economic Development - Southeast Region</v>
      </c>
      <c r="H242" s="30" t="str">
        <f>IFERROR(INDEX(DATA2!D$2:D$482,MATCH('Search for Assistance'!$E242,DATA2!$A$2:$A$482,0)),"")</f>
        <v>https://www2.illinois.gov/dceo/SmallBizAssistance/RegionSpecificAssistance/Pages/default.aspx</v>
      </c>
      <c r="I242" s="31" t="str">
        <f>IFERROR(INDEX(DATA2!E$2:E$482,MATCH('Search for Assistance'!$E242,DATA2!$A$2:$A$482,0)),"")</f>
        <v>Kala Lambert</v>
      </c>
      <c r="J242" s="31" t="str">
        <f>IFERROR(INDEX(DATA2!F$2:F$482,MATCH('Search for Assistance'!$E242,DATA2!$A$2:$A$482,0)),"")</f>
        <v>217-836-8376</v>
      </c>
      <c r="K242" s="31" t="str">
        <f>IFERROR(INDEX(DATA2!G$2:G$482,MATCH('Search for Assistance'!$E242,DATA2!$A$2:$A$482,0)),"")</f>
        <v>kala.lambert@illinois.gov</v>
      </c>
      <c r="L242" s="31" t="str">
        <f>IFERROR(INDEX(DATA2!H$2:H$482,MATCH('Search for Assistance'!$E242,DATA2!$A$2:$A$482,0)),"")</f>
        <v>N/A</v>
      </c>
      <c r="M242" s="31" t="str">
        <f>IFERROR(INDEX(DATA2!I$2:I$482,MATCH('Search for Assistance'!$E242,DATA2!$A$2:$A$482,0)),"")</f>
        <v>All</v>
      </c>
      <c r="N242" s="31" t="str">
        <f>IFERROR(INDEX(DATA2!J$2:J$482,MATCH('Search for Assistance'!$E242,DATA2!$A$2:$A$482,0)),"")</f>
        <v>English</v>
      </c>
      <c r="O242" s="31" t="str">
        <f>IFERROR(INDEX(DATA2!K$2:K$482,MATCH('Search for Assistance'!$E242,DATA2!$A$2:$A$482,0)),"")</f>
        <v>Edgar, Coles, Moultrie, Cumberland, Clark, Crawford, Jasper, Effingham, Fayette, Marion, Clay, Richland, Lawrence</v>
      </c>
      <c r="P242" s="31" t="str">
        <f>IFERROR(INDEX(DATA2!L$2:L$482,MATCH('Search for Assistance'!$E242,DATA2!$A$2:$A$482,0)),"")</f>
        <v>All</v>
      </c>
      <c r="Q242" s="3"/>
    </row>
    <row r="243" spans="1:17" ht="64.150000000000006" customHeight="1" x14ac:dyDescent="0.4">
      <c r="A243" s="33"/>
      <c r="B243" s="33"/>
      <c r="C243" s="33"/>
      <c r="D243" s="33"/>
      <c r="E243" s="4">
        <f>DATA2!U237</f>
        <v>236</v>
      </c>
      <c r="F243" s="29" t="str">
        <f t="shared" si="3"/>
        <v>IL DCEO Regional Economic Development - Southern Region</v>
      </c>
      <c r="G243" s="30" t="str">
        <f>IFERROR(INDEX(DATA2!C$2:C$482,MATCH('Search for Assistance'!$E243,DATA2!$A$2:$A$482,0)),"")</f>
        <v>IL DCEO Regional Economic Development - Southern Region</v>
      </c>
      <c r="H243" s="30" t="str">
        <f>IFERROR(INDEX(DATA2!D$2:D$482,MATCH('Search for Assistance'!$E243,DATA2!$A$2:$A$482,0)),"")</f>
        <v>https://www2.illinois.gov/dceo/SmallBizAssistance/RegionSpecificAssistance/Pages/default.aspx</v>
      </c>
      <c r="I243" s="31" t="str">
        <f>IFERROR(INDEX(DATA2!E$2:E$482,MATCH('Search for Assistance'!$E243,DATA2!$A$2:$A$482,0)),"")</f>
        <v>Kim Watson</v>
      </c>
      <c r="J243" s="31" t="str">
        <f>IFERROR(INDEX(DATA2!F$2:F$482,MATCH('Search for Assistance'!$E243,DATA2!$A$2:$A$482,0)),"")</f>
        <v>618-889-6731</v>
      </c>
      <c r="K243" s="31" t="str">
        <f>IFERROR(INDEX(DATA2!G$2:G$482,MATCH('Search for Assistance'!$E243,DATA2!$A$2:$A$482,0)),"")</f>
        <v>kim.watson@illinois.gov</v>
      </c>
      <c r="L243" s="31" t="str">
        <f>IFERROR(INDEX(DATA2!H$2:H$482,MATCH('Search for Assistance'!$E243,DATA2!$A$2:$A$482,0)),"")</f>
        <v>N/A</v>
      </c>
      <c r="M243" s="31" t="str">
        <f>IFERROR(INDEX(DATA2!I$2:I$482,MATCH('Search for Assistance'!$E243,DATA2!$A$2:$A$482,0)),"")</f>
        <v>All</v>
      </c>
      <c r="N243" s="31" t="str">
        <f>IFERROR(INDEX(DATA2!J$2:J$482,MATCH('Search for Assistance'!$E243,DATA2!$A$2:$A$482,0)),"")</f>
        <v>English</v>
      </c>
      <c r="O243" s="31" t="str">
        <f>IFERROR(INDEX(DATA2!K$2:K$482,MATCH('Search for Assistance'!$E243,DATA2!$A$2:$A$482,0)),"")</f>
        <v>Wabash, Edwards, Wayne, Hamilton, White, Jefferson, Perry, Franklin, Jackson, Williamson, Saline, Gallatin, Hardin, Pope, Johnson, Union, Pulaski, Massac, Alexander</v>
      </c>
      <c r="P243" s="31" t="str">
        <f>IFERROR(INDEX(DATA2!L$2:L$482,MATCH('Search for Assistance'!$E243,DATA2!$A$2:$A$482,0)),"")</f>
        <v>All</v>
      </c>
      <c r="Q243" s="3"/>
    </row>
    <row r="244" spans="1:17" ht="64.150000000000006" customHeight="1" x14ac:dyDescent="0.4">
      <c r="A244" s="33"/>
      <c r="B244" s="33"/>
      <c r="C244" s="33"/>
      <c r="D244" s="33"/>
      <c r="E244" s="4">
        <f>DATA2!U238</f>
        <v>237</v>
      </c>
      <c r="F244" s="29" t="str">
        <f t="shared" si="3"/>
        <v>IL DCEO Regional Economic Development - Southwest Region</v>
      </c>
      <c r="G244" s="30" t="str">
        <f>IFERROR(INDEX(DATA2!C$2:C$482,MATCH('Search for Assistance'!$E244,DATA2!$A$2:$A$482,0)),"")</f>
        <v>IL DCEO Regional Economic Development - Southwest Region</v>
      </c>
      <c r="H244" s="30" t="str">
        <f>IFERROR(INDEX(DATA2!D$2:D$482,MATCH('Search for Assistance'!$E244,DATA2!$A$2:$A$482,0)),"")</f>
        <v>https://www2.illinois.gov/dceo/SmallBizAssistance/RegionSpecificAssistance/Pages/default.aspx</v>
      </c>
      <c r="I244" s="31" t="str">
        <f>IFERROR(INDEX(DATA2!E$2:E$482,MATCH('Search for Assistance'!$E244,DATA2!$A$2:$A$482,0)),"")</f>
        <v>Tracey Glenn</v>
      </c>
      <c r="J244" s="31" t="str">
        <f>IFERROR(INDEX(DATA2!F$2:F$482,MATCH('Search for Assistance'!$E244,DATA2!$A$2:$A$482,0)),"")</f>
        <v>217-622-3242</v>
      </c>
      <c r="K244" s="31" t="str">
        <f>IFERROR(INDEX(DATA2!G$2:G$482,MATCH('Search for Assistance'!$E244,DATA2!$A$2:$A$482,0)),"")</f>
        <v>tracey.glenn@illinois.gov</v>
      </c>
      <c r="L244" s="31" t="str">
        <f>IFERROR(INDEX(DATA2!H$2:H$482,MATCH('Search for Assistance'!$E244,DATA2!$A$2:$A$482,0)),"")</f>
        <v>N/A</v>
      </c>
      <c r="M244" s="31" t="str">
        <f>IFERROR(INDEX(DATA2!I$2:I$482,MATCH('Search for Assistance'!$E244,DATA2!$A$2:$A$482,0)),"")</f>
        <v>All</v>
      </c>
      <c r="N244" s="31" t="str">
        <f>IFERROR(INDEX(DATA2!J$2:J$482,MATCH('Search for Assistance'!$E244,DATA2!$A$2:$A$482,0)),"")</f>
        <v>English</v>
      </c>
      <c r="O244" s="31" t="str">
        <f>IFERROR(INDEX(DATA2!K$2:K$482,MATCH('Search for Assistance'!$E244,DATA2!$A$2:$A$482,0)),"")</f>
        <v>Calhoun, Jersey, Bond, Madison, Clinton, St. Clair, Monroe, Randolph, Washington</v>
      </c>
      <c r="P244" s="31" t="str">
        <f>IFERROR(INDEX(DATA2!L$2:L$482,MATCH('Search for Assistance'!$E244,DATA2!$A$2:$A$482,0)),"")</f>
        <v>All</v>
      </c>
      <c r="Q244" s="3"/>
    </row>
    <row r="245" spans="1:17" ht="64.150000000000006" customHeight="1" x14ac:dyDescent="0.4">
      <c r="A245" s="33"/>
      <c r="B245" s="33"/>
      <c r="C245" s="33"/>
      <c r="D245" s="33"/>
      <c r="E245" s="4">
        <f>DATA2!U239</f>
        <v>238</v>
      </c>
      <c r="F245" s="29" t="str">
        <f t="shared" si="3"/>
        <v>IL DCEO Regional Economic Development - West Central Region</v>
      </c>
      <c r="G245" s="30" t="str">
        <f>IFERROR(INDEX(DATA2!C$2:C$482,MATCH('Search for Assistance'!$E245,DATA2!$A$2:$A$482,0)),"")</f>
        <v>IL DCEO Regional Economic Development - West Central Region</v>
      </c>
      <c r="H245" s="30" t="str">
        <f>IFERROR(INDEX(DATA2!D$2:D$482,MATCH('Search for Assistance'!$E245,DATA2!$A$2:$A$482,0)),"")</f>
        <v>https://www2.illinois.gov/dceo/SmallBizAssistance/RegionSpecificAssistance/Pages/default.aspx</v>
      </c>
      <c r="I245" s="31" t="str">
        <f>IFERROR(INDEX(DATA2!E$2:E$482,MATCH('Search for Assistance'!$E245,DATA2!$A$2:$A$482,0)),"")</f>
        <v>Sal Garza</v>
      </c>
      <c r="J245" s="31" t="str">
        <f>IFERROR(INDEX(DATA2!F$2:F$482,MATCH('Search for Assistance'!$E245,DATA2!$A$2:$A$482,0)),"")</f>
        <v>309-343-1243</v>
      </c>
      <c r="K245" s="31" t="str">
        <f>IFERROR(INDEX(DATA2!G$2:G$482,MATCH('Search for Assistance'!$E245,DATA2!$A$2:$A$482,0)),"")</f>
        <v>salvador.garza@illinois.gov</v>
      </c>
      <c r="L245" s="31" t="str">
        <f>IFERROR(INDEX(DATA2!H$2:H$482,MATCH('Search for Assistance'!$E245,DATA2!$A$2:$A$482,0)),"")</f>
        <v>N/A</v>
      </c>
      <c r="M245" s="31" t="str">
        <f>IFERROR(INDEX(DATA2!I$2:I$482,MATCH('Search for Assistance'!$E245,DATA2!$A$2:$A$482,0)),"")</f>
        <v>All</v>
      </c>
      <c r="N245" s="31" t="str">
        <f>IFERROR(INDEX(DATA2!J$2:J$482,MATCH('Search for Assistance'!$E245,DATA2!$A$2:$A$482,0)),"")</f>
        <v>English</v>
      </c>
      <c r="O245" s="31" t="str">
        <f>IFERROR(INDEX(DATA2!K$2:K$482,MATCH('Search for Assistance'!$E245,DATA2!$A$2:$A$482,0)),"")</f>
        <v>Knox, Warren, Henderson, McDonough, Hancock, Schuyler, Adams, Brown, Pike</v>
      </c>
      <c r="P245" s="31" t="str">
        <f>IFERROR(INDEX(DATA2!L$2:L$482,MATCH('Search for Assistance'!$E245,DATA2!$A$2:$A$482,0)),"")</f>
        <v>All</v>
      </c>
      <c r="Q245" s="3"/>
    </row>
    <row r="246" spans="1:17" ht="64.150000000000006" customHeight="1" x14ac:dyDescent="0.4">
      <c r="A246" s="33"/>
      <c r="B246" s="33"/>
      <c r="C246" s="33"/>
      <c r="D246" s="33"/>
      <c r="E246" s="4">
        <f>DATA2!U240</f>
        <v>239</v>
      </c>
      <c r="F246" s="29" t="str">
        <f t="shared" si="3"/>
        <v>IL DCEO Regional Economic Development - West Central Region</v>
      </c>
      <c r="G246" s="30" t="str">
        <f>IFERROR(INDEX(DATA2!C$2:C$482,MATCH('Search for Assistance'!$E246,DATA2!$A$2:$A$482,0)),"")</f>
        <v>IL DCEO Regional Economic Development - West Central Region</v>
      </c>
      <c r="H246" s="30" t="str">
        <f>IFERROR(INDEX(DATA2!D$2:D$482,MATCH('Search for Assistance'!$E246,DATA2!$A$2:$A$482,0)),"")</f>
        <v>https://www2.illinois.gov/dceo/SmallBizAssistance/RegionSpecificAssistance/Pages/default.aspx</v>
      </c>
      <c r="I246" s="31" t="str">
        <f>IFERROR(INDEX(DATA2!E$2:E$482,MATCH('Search for Assistance'!$E246,DATA2!$A$2:$A$482,0)),"")</f>
        <v>Jacqui Bevelheimer</v>
      </c>
      <c r="J246" s="31" t="str">
        <f>IFERROR(INDEX(DATA2!F$2:F$482,MATCH('Search for Assistance'!$E246,DATA2!$A$2:$A$482,0)),"")</f>
        <v>217-221-2521</v>
      </c>
      <c r="K246" s="31" t="str">
        <f>IFERROR(INDEX(DATA2!G$2:G$482,MATCH('Search for Assistance'!$E246,DATA2!$A$2:$A$482,0)),"")</f>
        <v>jacqui.bevelheimer@illinois.gov</v>
      </c>
      <c r="L246" s="31" t="str">
        <f>IFERROR(INDEX(DATA2!H$2:H$482,MATCH('Search for Assistance'!$E246,DATA2!$A$2:$A$482,0)),"")</f>
        <v>N/A</v>
      </c>
      <c r="M246" s="31" t="str">
        <f>IFERROR(INDEX(DATA2!I$2:I$482,MATCH('Search for Assistance'!$E246,DATA2!$A$2:$A$482,0)),"")</f>
        <v>All</v>
      </c>
      <c r="N246" s="31" t="str">
        <f>IFERROR(INDEX(DATA2!J$2:J$482,MATCH('Search for Assistance'!$E246,DATA2!$A$2:$A$482,0)),"")</f>
        <v>English</v>
      </c>
      <c r="O246" s="31" t="str">
        <f>IFERROR(INDEX(DATA2!K$2:K$482,MATCH('Search for Assistance'!$E246,DATA2!$A$2:$A$482,0)),"")</f>
        <v>Knox, Warren, Henderson, McDonough, Hancock, Schuyler, Adams, Brown, Pike</v>
      </c>
      <c r="P246" s="31" t="str">
        <f>IFERROR(INDEX(DATA2!L$2:L$482,MATCH('Search for Assistance'!$E246,DATA2!$A$2:$A$482,0)),"")</f>
        <v>All</v>
      </c>
      <c r="Q246" s="3"/>
    </row>
    <row r="247" spans="1:17" ht="64.150000000000006" customHeight="1" x14ac:dyDescent="0.4">
      <c r="A247" s="33"/>
      <c r="B247" s="33"/>
      <c r="C247" s="33"/>
      <c r="D247" s="33"/>
      <c r="E247" s="4" t="e">
        <f>DATA2!#REF!</f>
        <v>#REF!</v>
      </c>
      <c r="F247" s="29" t="str">
        <f t="shared" si="3"/>
        <v/>
      </c>
      <c r="G247" s="30" t="str">
        <f>IFERROR(INDEX(DATA2!C$2:C$482,MATCH('Search for Assistance'!$E247,DATA2!$A$2:$A$482,0)),"")</f>
        <v/>
      </c>
      <c r="H247" s="30" t="str">
        <f>IFERROR(INDEX(DATA2!D$2:D$482,MATCH('Search for Assistance'!$E247,DATA2!$A$2:$A$482,0)),"")</f>
        <v/>
      </c>
      <c r="I247" s="31" t="str">
        <f>IFERROR(INDEX(DATA2!E$2:E$482,MATCH('Search for Assistance'!$E247,DATA2!$A$2:$A$482,0)),"")</f>
        <v/>
      </c>
      <c r="J247" s="31" t="str">
        <f>IFERROR(INDEX(DATA2!F$2:F$482,MATCH('Search for Assistance'!$E247,DATA2!$A$2:$A$482,0)),"")</f>
        <v/>
      </c>
      <c r="K247" s="31" t="str">
        <f>IFERROR(INDEX(DATA2!G$2:G$482,MATCH('Search for Assistance'!$E247,DATA2!$A$2:$A$482,0)),"")</f>
        <v/>
      </c>
      <c r="L247" s="31" t="str">
        <f>IFERROR(INDEX(DATA2!H$2:H$482,MATCH('Search for Assistance'!$E247,DATA2!$A$2:$A$482,0)),"")</f>
        <v/>
      </c>
      <c r="M247" s="31" t="str">
        <f>IFERROR(INDEX(DATA2!I$2:I$482,MATCH('Search for Assistance'!$E247,DATA2!$A$2:$A$482,0)),"")</f>
        <v/>
      </c>
      <c r="N247" s="31" t="str">
        <f>IFERROR(INDEX(DATA2!J$2:J$482,MATCH('Search for Assistance'!$E247,DATA2!$A$2:$A$482,0)),"")</f>
        <v/>
      </c>
      <c r="O247" s="31" t="str">
        <f>IFERROR(INDEX(DATA2!K$2:K$482,MATCH('Search for Assistance'!$E247,DATA2!$A$2:$A$482,0)),"")</f>
        <v/>
      </c>
      <c r="P247" s="31" t="str">
        <f>IFERROR(INDEX(DATA2!L$2:L$482,MATCH('Search for Assistance'!$E247,DATA2!$A$2:$A$482,0)),"")</f>
        <v/>
      </c>
      <c r="Q247" s="3"/>
    </row>
    <row r="248" spans="1:17" ht="64.150000000000006" customHeight="1" x14ac:dyDescent="0.4">
      <c r="A248" s="33"/>
      <c r="B248" s="33"/>
      <c r="C248" s="33"/>
      <c r="D248" s="33"/>
      <c r="E248" s="4" t="e">
        <f>DATA2!#REF!</f>
        <v>#REF!</v>
      </c>
      <c r="F248" s="29" t="str">
        <f t="shared" si="3"/>
        <v/>
      </c>
      <c r="G248" s="30" t="str">
        <f>IFERROR(INDEX(DATA2!C$2:C$482,MATCH('Search for Assistance'!$E248,DATA2!$A$2:$A$482,0)),"")</f>
        <v/>
      </c>
      <c r="H248" s="30" t="str">
        <f>IFERROR(INDEX(DATA2!D$2:D$482,MATCH('Search for Assistance'!$E248,DATA2!$A$2:$A$482,0)),"")</f>
        <v/>
      </c>
      <c r="I248" s="31" t="str">
        <f>IFERROR(INDEX(DATA2!E$2:E$482,MATCH('Search for Assistance'!$E248,DATA2!$A$2:$A$482,0)),"")</f>
        <v/>
      </c>
      <c r="J248" s="31" t="str">
        <f>IFERROR(INDEX(DATA2!F$2:F$482,MATCH('Search for Assistance'!$E248,DATA2!$A$2:$A$482,0)),"")</f>
        <v/>
      </c>
      <c r="K248" s="31" t="str">
        <f>IFERROR(INDEX(DATA2!G$2:G$482,MATCH('Search for Assistance'!$E248,DATA2!$A$2:$A$482,0)),"")</f>
        <v/>
      </c>
      <c r="L248" s="31" t="str">
        <f>IFERROR(INDEX(DATA2!H$2:H$482,MATCH('Search for Assistance'!$E248,DATA2!$A$2:$A$482,0)),"")</f>
        <v/>
      </c>
      <c r="M248" s="31" t="str">
        <f>IFERROR(INDEX(DATA2!I$2:I$482,MATCH('Search for Assistance'!$E248,DATA2!$A$2:$A$482,0)),"")</f>
        <v/>
      </c>
      <c r="N248" s="31" t="str">
        <f>IFERROR(INDEX(DATA2!J$2:J$482,MATCH('Search for Assistance'!$E248,DATA2!$A$2:$A$482,0)),"")</f>
        <v/>
      </c>
      <c r="O248" s="31" t="str">
        <f>IFERROR(INDEX(DATA2!K$2:K$482,MATCH('Search for Assistance'!$E248,DATA2!$A$2:$A$482,0)),"")</f>
        <v/>
      </c>
      <c r="P248" s="31" t="str">
        <f>IFERROR(INDEX(DATA2!L$2:L$482,MATCH('Search for Assistance'!$E248,DATA2!$A$2:$A$482,0)),"")</f>
        <v/>
      </c>
      <c r="Q248" s="3"/>
    </row>
    <row r="249" spans="1:17" ht="64.150000000000006" customHeight="1" x14ac:dyDescent="0.4">
      <c r="A249" s="33"/>
      <c r="B249" s="33"/>
      <c r="C249" s="33"/>
      <c r="D249" s="33"/>
      <c r="E249" s="4" t="e">
        <f>DATA2!#REF!</f>
        <v>#REF!</v>
      </c>
      <c r="F249" s="29" t="str">
        <f t="shared" si="3"/>
        <v/>
      </c>
      <c r="G249" s="30" t="str">
        <f>IFERROR(INDEX(DATA2!C$2:C$482,MATCH('Search for Assistance'!$E249,DATA2!$A$2:$A$482,0)),"")</f>
        <v/>
      </c>
      <c r="H249" s="30" t="str">
        <f>IFERROR(INDEX(DATA2!D$2:D$482,MATCH('Search for Assistance'!$E249,DATA2!$A$2:$A$482,0)),"")</f>
        <v/>
      </c>
      <c r="I249" s="31" t="str">
        <f>IFERROR(INDEX(DATA2!E$2:E$482,MATCH('Search for Assistance'!$E249,DATA2!$A$2:$A$482,0)),"")</f>
        <v/>
      </c>
      <c r="J249" s="31" t="str">
        <f>IFERROR(INDEX(DATA2!F$2:F$482,MATCH('Search for Assistance'!$E249,DATA2!$A$2:$A$482,0)),"")</f>
        <v/>
      </c>
      <c r="K249" s="31" t="str">
        <f>IFERROR(INDEX(DATA2!G$2:G$482,MATCH('Search for Assistance'!$E249,DATA2!$A$2:$A$482,0)),"")</f>
        <v/>
      </c>
      <c r="L249" s="31" t="str">
        <f>IFERROR(INDEX(DATA2!H$2:H$482,MATCH('Search for Assistance'!$E249,DATA2!$A$2:$A$482,0)),"")</f>
        <v/>
      </c>
      <c r="M249" s="31" t="str">
        <f>IFERROR(INDEX(DATA2!I$2:I$482,MATCH('Search for Assistance'!$E249,DATA2!$A$2:$A$482,0)),"")</f>
        <v/>
      </c>
      <c r="N249" s="31" t="str">
        <f>IFERROR(INDEX(DATA2!J$2:J$482,MATCH('Search for Assistance'!$E249,DATA2!$A$2:$A$482,0)),"")</f>
        <v/>
      </c>
      <c r="O249" s="31" t="str">
        <f>IFERROR(INDEX(DATA2!K$2:K$482,MATCH('Search for Assistance'!$E249,DATA2!$A$2:$A$482,0)),"")</f>
        <v/>
      </c>
      <c r="P249" s="31" t="str">
        <f>IFERROR(INDEX(DATA2!L$2:L$482,MATCH('Search for Assistance'!$E249,DATA2!$A$2:$A$482,0)),"")</f>
        <v/>
      </c>
      <c r="Q249" s="3"/>
    </row>
    <row r="250" spans="1:17" ht="64.150000000000006" customHeight="1" x14ac:dyDescent="0.4">
      <c r="A250" s="33"/>
      <c r="B250" s="33"/>
      <c r="C250" s="33"/>
      <c r="D250" s="33"/>
      <c r="E250" s="4" t="e">
        <f>DATA2!#REF!</f>
        <v>#REF!</v>
      </c>
      <c r="F250" s="29" t="str">
        <f t="shared" si="3"/>
        <v/>
      </c>
      <c r="G250" s="30" t="str">
        <f>IFERROR(INDEX(DATA2!C$2:C$482,MATCH('Search for Assistance'!$E250,DATA2!$A$2:$A$482,0)),"")</f>
        <v/>
      </c>
      <c r="H250" s="30" t="str">
        <f>IFERROR(INDEX(DATA2!D$2:D$482,MATCH('Search for Assistance'!$E250,DATA2!$A$2:$A$482,0)),"")</f>
        <v/>
      </c>
      <c r="I250" s="31" t="str">
        <f>IFERROR(INDEX(DATA2!E$2:E$482,MATCH('Search for Assistance'!$E250,DATA2!$A$2:$A$482,0)),"")</f>
        <v/>
      </c>
      <c r="J250" s="31" t="str">
        <f>IFERROR(INDEX(DATA2!F$2:F$482,MATCH('Search for Assistance'!$E250,DATA2!$A$2:$A$482,0)),"")</f>
        <v/>
      </c>
      <c r="K250" s="31" t="str">
        <f>IFERROR(INDEX(DATA2!G$2:G$482,MATCH('Search for Assistance'!$E250,DATA2!$A$2:$A$482,0)),"")</f>
        <v/>
      </c>
      <c r="L250" s="31" t="str">
        <f>IFERROR(INDEX(DATA2!H$2:H$482,MATCH('Search for Assistance'!$E250,DATA2!$A$2:$A$482,0)),"")</f>
        <v/>
      </c>
      <c r="M250" s="31" t="str">
        <f>IFERROR(INDEX(DATA2!I$2:I$482,MATCH('Search for Assistance'!$E250,DATA2!$A$2:$A$482,0)),"")</f>
        <v/>
      </c>
      <c r="N250" s="31" t="str">
        <f>IFERROR(INDEX(DATA2!J$2:J$482,MATCH('Search for Assistance'!$E250,DATA2!$A$2:$A$482,0)),"")</f>
        <v/>
      </c>
      <c r="O250" s="31" t="str">
        <f>IFERROR(INDEX(DATA2!K$2:K$482,MATCH('Search for Assistance'!$E250,DATA2!$A$2:$A$482,0)),"")</f>
        <v/>
      </c>
      <c r="P250" s="31" t="str">
        <f>IFERROR(INDEX(DATA2!L$2:L$482,MATCH('Search for Assistance'!$E250,DATA2!$A$2:$A$482,0)),"")</f>
        <v/>
      </c>
      <c r="Q250" s="3"/>
    </row>
    <row r="251" spans="1:17" ht="64.150000000000006" customHeight="1" x14ac:dyDescent="0.4">
      <c r="A251" s="33"/>
      <c r="B251" s="33"/>
      <c r="C251" s="33"/>
      <c r="D251" s="33"/>
      <c r="E251" s="4" t="e">
        <f>DATA2!#REF!</f>
        <v>#REF!</v>
      </c>
      <c r="F251" s="29" t="str">
        <f t="shared" si="3"/>
        <v/>
      </c>
      <c r="G251" s="30" t="str">
        <f>IFERROR(INDEX(DATA2!C$2:C$482,MATCH('Search for Assistance'!$E251,DATA2!$A$2:$A$482,0)),"")</f>
        <v/>
      </c>
      <c r="H251" s="30" t="str">
        <f>IFERROR(INDEX(DATA2!D$2:D$482,MATCH('Search for Assistance'!$E251,DATA2!$A$2:$A$482,0)),"")</f>
        <v/>
      </c>
      <c r="I251" s="31" t="str">
        <f>IFERROR(INDEX(DATA2!E$2:E$482,MATCH('Search for Assistance'!$E251,DATA2!$A$2:$A$482,0)),"")</f>
        <v/>
      </c>
      <c r="J251" s="31" t="str">
        <f>IFERROR(INDEX(DATA2!F$2:F$482,MATCH('Search for Assistance'!$E251,DATA2!$A$2:$A$482,0)),"")</f>
        <v/>
      </c>
      <c r="K251" s="31" t="str">
        <f>IFERROR(INDEX(DATA2!G$2:G$482,MATCH('Search for Assistance'!$E251,DATA2!$A$2:$A$482,0)),"")</f>
        <v/>
      </c>
      <c r="L251" s="31" t="str">
        <f>IFERROR(INDEX(DATA2!H$2:H$482,MATCH('Search for Assistance'!$E251,DATA2!$A$2:$A$482,0)),"")</f>
        <v/>
      </c>
      <c r="M251" s="31" t="str">
        <f>IFERROR(INDEX(DATA2!I$2:I$482,MATCH('Search for Assistance'!$E251,DATA2!$A$2:$A$482,0)),"")</f>
        <v/>
      </c>
      <c r="N251" s="31" t="str">
        <f>IFERROR(INDEX(DATA2!J$2:J$482,MATCH('Search for Assistance'!$E251,DATA2!$A$2:$A$482,0)),"")</f>
        <v/>
      </c>
      <c r="O251" s="31" t="str">
        <f>IFERROR(INDEX(DATA2!K$2:K$482,MATCH('Search for Assistance'!$E251,DATA2!$A$2:$A$482,0)),"")</f>
        <v/>
      </c>
      <c r="P251" s="31" t="str">
        <f>IFERROR(INDEX(DATA2!L$2:L$482,MATCH('Search for Assistance'!$E251,DATA2!$A$2:$A$482,0)),"")</f>
        <v/>
      </c>
      <c r="Q251" s="3"/>
    </row>
    <row r="252" spans="1:17" ht="64.150000000000006" customHeight="1" x14ac:dyDescent="0.4">
      <c r="A252" s="33"/>
      <c r="B252" s="33"/>
      <c r="C252" s="33"/>
      <c r="D252" s="33"/>
      <c r="E252" s="4" t="e">
        <f>DATA2!#REF!</f>
        <v>#REF!</v>
      </c>
      <c r="F252" s="29" t="str">
        <f t="shared" si="3"/>
        <v/>
      </c>
      <c r="G252" s="30" t="str">
        <f>IFERROR(INDEX(DATA2!C$2:C$482,MATCH('Search for Assistance'!$E252,DATA2!$A$2:$A$482,0)),"")</f>
        <v/>
      </c>
      <c r="H252" s="30" t="str">
        <f>IFERROR(INDEX(DATA2!D$2:D$482,MATCH('Search for Assistance'!$E252,DATA2!$A$2:$A$482,0)),"")</f>
        <v/>
      </c>
      <c r="I252" s="31" t="str">
        <f>IFERROR(INDEX(DATA2!E$2:E$482,MATCH('Search for Assistance'!$E252,DATA2!$A$2:$A$482,0)),"")</f>
        <v/>
      </c>
      <c r="J252" s="31" t="str">
        <f>IFERROR(INDEX(DATA2!F$2:F$482,MATCH('Search for Assistance'!$E252,DATA2!$A$2:$A$482,0)),"")</f>
        <v/>
      </c>
      <c r="K252" s="31" t="str">
        <f>IFERROR(INDEX(DATA2!G$2:G$482,MATCH('Search for Assistance'!$E252,DATA2!$A$2:$A$482,0)),"")</f>
        <v/>
      </c>
      <c r="L252" s="31" t="str">
        <f>IFERROR(INDEX(DATA2!H$2:H$482,MATCH('Search for Assistance'!$E252,DATA2!$A$2:$A$482,0)),"")</f>
        <v/>
      </c>
      <c r="M252" s="31" t="str">
        <f>IFERROR(INDEX(DATA2!I$2:I$482,MATCH('Search for Assistance'!$E252,DATA2!$A$2:$A$482,0)),"")</f>
        <v/>
      </c>
      <c r="N252" s="31" t="str">
        <f>IFERROR(INDEX(DATA2!J$2:J$482,MATCH('Search for Assistance'!$E252,DATA2!$A$2:$A$482,0)),"")</f>
        <v/>
      </c>
      <c r="O252" s="31" t="str">
        <f>IFERROR(INDEX(DATA2!K$2:K$482,MATCH('Search for Assistance'!$E252,DATA2!$A$2:$A$482,0)),"")</f>
        <v/>
      </c>
      <c r="P252" s="31" t="str">
        <f>IFERROR(INDEX(DATA2!L$2:L$482,MATCH('Search for Assistance'!$E252,DATA2!$A$2:$A$482,0)),"")</f>
        <v/>
      </c>
      <c r="Q252" s="3"/>
    </row>
    <row r="253" spans="1:17" ht="64.150000000000006" customHeight="1" x14ac:dyDescent="0.4">
      <c r="A253" s="33"/>
      <c r="B253" s="33"/>
      <c r="C253" s="33"/>
      <c r="D253" s="33"/>
      <c r="E253" s="4" t="e">
        <f>DATA2!#REF!</f>
        <v>#REF!</v>
      </c>
      <c r="F253" s="29" t="str">
        <f t="shared" si="3"/>
        <v/>
      </c>
      <c r="G253" s="30" t="str">
        <f>IFERROR(INDEX(DATA2!C$2:C$482,MATCH('Search for Assistance'!$E253,DATA2!$A$2:$A$482,0)),"")</f>
        <v/>
      </c>
      <c r="H253" s="30" t="str">
        <f>IFERROR(INDEX(DATA2!D$2:D$482,MATCH('Search for Assistance'!$E253,DATA2!$A$2:$A$482,0)),"")</f>
        <v/>
      </c>
      <c r="I253" s="31" t="str">
        <f>IFERROR(INDEX(DATA2!E$2:E$482,MATCH('Search for Assistance'!$E253,DATA2!$A$2:$A$482,0)),"")</f>
        <v/>
      </c>
      <c r="J253" s="31" t="str">
        <f>IFERROR(INDEX(DATA2!F$2:F$482,MATCH('Search for Assistance'!$E253,DATA2!$A$2:$A$482,0)),"")</f>
        <v/>
      </c>
      <c r="K253" s="31" t="str">
        <f>IFERROR(INDEX(DATA2!G$2:G$482,MATCH('Search for Assistance'!$E253,DATA2!$A$2:$A$482,0)),"")</f>
        <v/>
      </c>
      <c r="L253" s="31" t="str">
        <f>IFERROR(INDEX(DATA2!H$2:H$482,MATCH('Search for Assistance'!$E253,DATA2!$A$2:$A$482,0)),"")</f>
        <v/>
      </c>
      <c r="M253" s="31" t="str">
        <f>IFERROR(INDEX(DATA2!I$2:I$482,MATCH('Search for Assistance'!$E253,DATA2!$A$2:$A$482,0)),"")</f>
        <v/>
      </c>
      <c r="N253" s="31" t="str">
        <f>IFERROR(INDEX(DATA2!J$2:J$482,MATCH('Search for Assistance'!$E253,DATA2!$A$2:$A$482,0)),"")</f>
        <v/>
      </c>
      <c r="O253" s="31" t="str">
        <f>IFERROR(INDEX(DATA2!K$2:K$482,MATCH('Search for Assistance'!$E253,DATA2!$A$2:$A$482,0)),"")</f>
        <v/>
      </c>
      <c r="P253" s="31" t="str">
        <f>IFERROR(INDEX(DATA2!L$2:L$482,MATCH('Search for Assistance'!$E253,DATA2!$A$2:$A$482,0)),"")</f>
        <v/>
      </c>
      <c r="Q253" s="3"/>
    </row>
    <row r="254" spans="1:17" ht="64.150000000000006" customHeight="1" x14ac:dyDescent="0.4">
      <c r="A254" s="33"/>
      <c r="B254" s="33"/>
      <c r="C254" s="33"/>
      <c r="D254" s="33"/>
      <c r="E254" s="4" t="e">
        <f>DATA2!#REF!</f>
        <v>#REF!</v>
      </c>
      <c r="F254" s="29" t="str">
        <f t="shared" si="3"/>
        <v/>
      </c>
      <c r="G254" s="30" t="str">
        <f>IFERROR(INDEX(DATA2!C$2:C$482,MATCH('Search for Assistance'!$E254,DATA2!$A$2:$A$482,0)),"")</f>
        <v/>
      </c>
      <c r="H254" s="30" t="str">
        <f>IFERROR(INDEX(DATA2!D$2:D$482,MATCH('Search for Assistance'!$E254,DATA2!$A$2:$A$482,0)),"")</f>
        <v/>
      </c>
      <c r="I254" s="31" t="str">
        <f>IFERROR(INDEX(DATA2!E$2:E$482,MATCH('Search for Assistance'!$E254,DATA2!$A$2:$A$482,0)),"")</f>
        <v/>
      </c>
      <c r="J254" s="31" t="str">
        <f>IFERROR(INDEX(DATA2!F$2:F$482,MATCH('Search for Assistance'!$E254,DATA2!$A$2:$A$482,0)),"")</f>
        <v/>
      </c>
      <c r="K254" s="31" t="str">
        <f>IFERROR(INDEX(DATA2!G$2:G$482,MATCH('Search for Assistance'!$E254,DATA2!$A$2:$A$482,0)),"")</f>
        <v/>
      </c>
      <c r="L254" s="31" t="str">
        <f>IFERROR(INDEX(DATA2!H$2:H$482,MATCH('Search for Assistance'!$E254,DATA2!$A$2:$A$482,0)),"")</f>
        <v/>
      </c>
      <c r="M254" s="31" t="str">
        <f>IFERROR(INDEX(DATA2!I$2:I$482,MATCH('Search for Assistance'!$E254,DATA2!$A$2:$A$482,0)),"")</f>
        <v/>
      </c>
      <c r="N254" s="31" t="str">
        <f>IFERROR(INDEX(DATA2!J$2:J$482,MATCH('Search for Assistance'!$E254,DATA2!$A$2:$A$482,0)),"")</f>
        <v/>
      </c>
      <c r="O254" s="31" t="str">
        <f>IFERROR(INDEX(DATA2!K$2:K$482,MATCH('Search for Assistance'!$E254,DATA2!$A$2:$A$482,0)),"")</f>
        <v/>
      </c>
      <c r="P254" s="31" t="str">
        <f>IFERROR(INDEX(DATA2!L$2:L$482,MATCH('Search for Assistance'!$E254,DATA2!$A$2:$A$482,0)),"")</f>
        <v/>
      </c>
      <c r="Q254" s="3"/>
    </row>
    <row r="255" spans="1:17" ht="64.150000000000006" customHeight="1" x14ac:dyDescent="0.4">
      <c r="A255" s="33"/>
      <c r="B255" s="33"/>
      <c r="C255" s="33"/>
      <c r="D255" s="33"/>
      <c r="E255" s="4" t="e">
        <f>DATA2!#REF!</f>
        <v>#REF!</v>
      </c>
      <c r="F255" s="29" t="str">
        <f t="shared" si="3"/>
        <v/>
      </c>
      <c r="G255" s="30" t="str">
        <f>IFERROR(INDEX(DATA2!C$2:C$482,MATCH('Search for Assistance'!$E255,DATA2!$A$2:$A$482,0)),"")</f>
        <v/>
      </c>
      <c r="H255" s="30" t="str">
        <f>IFERROR(INDEX(DATA2!D$2:D$482,MATCH('Search for Assistance'!$E255,DATA2!$A$2:$A$482,0)),"")</f>
        <v/>
      </c>
      <c r="I255" s="31" t="str">
        <f>IFERROR(INDEX(DATA2!E$2:E$482,MATCH('Search for Assistance'!$E255,DATA2!$A$2:$A$482,0)),"")</f>
        <v/>
      </c>
      <c r="J255" s="31" t="str">
        <f>IFERROR(INDEX(DATA2!F$2:F$482,MATCH('Search for Assistance'!$E255,DATA2!$A$2:$A$482,0)),"")</f>
        <v/>
      </c>
      <c r="K255" s="31" t="str">
        <f>IFERROR(INDEX(DATA2!G$2:G$482,MATCH('Search for Assistance'!$E255,DATA2!$A$2:$A$482,0)),"")</f>
        <v/>
      </c>
      <c r="L255" s="31" t="str">
        <f>IFERROR(INDEX(DATA2!H$2:H$482,MATCH('Search for Assistance'!$E255,DATA2!$A$2:$A$482,0)),"")</f>
        <v/>
      </c>
      <c r="M255" s="31" t="str">
        <f>IFERROR(INDEX(DATA2!I$2:I$482,MATCH('Search for Assistance'!$E255,DATA2!$A$2:$A$482,0)),"")</f>
        <v/>
      </c>
      <c r="N255" s="31" t="str">
        <f>IFERROR(INDEX(DATA2!J$2:J$482,MATCH('Search for Assistance'!$E255,DATA2!$A$2:$A$482,0)),"")</f>
        <v/>
      </c>
      <c r="O255" s="31" t="str">
        <f>IFERROR(INDEX(DATA2!K$2:K$482,MATCH('Search for Assistance'!$E255,DATA2!$A$2:$A$482,0)),"")</f>
        <v/>
      </c>
      <c r="P255" s="31" t="str">
        <f>IFERROR(INDEX(DATA2!L$2:L$482,MATCH('Search for Assistance'!$E255,DATA2!$A$2:$A$482,0)),"")</f>
        <v/>
      </c>
      <c r="Q255" s="3"/>
    </row>
    <row r="256" spans="1:17" ht="64.150000000000006" customHeight="1" x14ac:dyDescent="0.4">
      <c r="A256" s="33"/>
      <c r="B256" s="33"/>
      <c r="C256" s="33"/>
      <c r="D256" s="33"/>
      <c r="E256" s="4" t="e">
        <f>DATA2!#REF!</f>
        <v>#REF!</v>
      </c>
      <c r="F256" s="29" t="str">
        <f t="shared" si="3"/>
        <v/>
      </c>
      <c r="G256" s="30" t="str">
        <f>IFERROR(INDEX(DATA2!C$2:C$482,MATCH('Search for Assistance'!$E256,DATA2!$A$2:$A$482,0)),"")</f>
        <v/>
      </c>
      <c r="H256" s="30" t="str">
        <f>IFERROR(INDEX(DATA2!D$2:D$482,MATCH('Search for Assistance'!$E256,DATA2!$A$2:$A$482,0)),"")</f>
        <v/>
      </c>
      <c r="I256" s="31" t="str">
        <f>IFERROR(INDEX(DATA2!E$2:E$482,MATCH('Search for Assistance'!$E256,DATA2!$A$2:$A$482,0)),"")</f>
        <v/>
      </c>
      <c r="J256" s="31" t="str">
        <f>IFERROR(INDEX(DATA2!F$2:F$482,MATCH('Search for Assistance'!$E256,DATA2!$A$2:$A$482,0)),"")</f>
        <v/>
      </c>
      <c r="K256" s="31" t="str">
        <f>IFERROR(INDEX(DATA2!G$2:G$482,MATCH('Search for Assistance'!$E256,DATA2!$A$2:$A$482,0)),"")</f>
        <v/>
      </c>
      <c r="L256" s="31" t="str">
        <f>IFERROR(INDEX(DATA2!H$2:H$482,MATCH('Search for Assistance'!$E256,DATA2!$A$2:$A$482,0)),"")</f>
        <v/>
      </c>
      <c r="M256" s="31" t="str">
        <f>IFERROR(INDEX(DATA2!I$2:I$482,MATCH('Search for Assistance'!$E256,DATA2!$A$2:$A$482,0)),"")</f>
        <v/>
      </c>
      <c r="N256" s="31" t="str">
        <f>IFERROR(INDEX(DATA2!J$2:J$482,MATCH('Search for Assistance'!$E256,DATA2!$A$2:$A$482,0)),"")</f>
        <v/>
      </c>
      <c r="O256" s="31" t="str">
        <f>IFERROR(INDEX(DATA2!K$2:K$482,MATCH('Search for Assistance'!$E256,DATA2!$A$2:$A$482,0)),"")</f>
        <v/>
      </c>
      <c r="P256" s="31" t="str">
        <f>IFERROR(INDEX(DATA2!L$2:L$482,MATCH('Search for Assistance'!$E256,DATA2!$A$2:$A$482,0)),"")</f>
        <v/>
      </c>
      <c r="Q256" s="3"/>
    </row>
    <row r="257" spans="1:17" ht="64.150000000000006" customHeight="1" x14ac:dyDescent="0.4">
      <c r="A257" s="33"/>
      <c r="B257" s="33"/>
      <c r="C257" s="33"/>
      <c r="D257" s="33"/>
      <c r="E257" s="4" t="e">
        <f>DATA2!#REF!</f>
        <v>#REF!</v>
      </c>
      <c r="F257" s="29" t="str">
        <f t="shared" si="3"/>
        <v/>
      </c>
      <c r="G257" s="30" t="str">
        <f>IFERROR(INDEX(DATA2!C$2:C$482,MATCH('Search for Assistance'!$E257,DATA2!$A$2:$A$482,0)),"")</f>
        <v/>
      </c>
      <c r="H257" s="30" t="str">
        <f>IFERROR(INDEX(DATA2!D$2:D$482,MATCH('Search for Assistance'!$E257,DATA2!$A$2:$A$482,0)),"")</f>
        <v/>
      </c>
      <c r="I257" s="31" t="str">
        <f>IFERROR(INDEX(DATA2!E$2:E$482,MATCH('Search for Assistance'!$E257,DATA2!$A$2:$A$482,0)),"")</f>
        <v/>
      </c>
      <c r="J257" s="31" t="str">
        <f>IFERROR(INDEX(DATA2!F$2:F$482,MATCH('Search for Assistance'!$E257,DATA2!$A$2:$A$482,0)),"")</f>
        <v/>
      </c>
      <c r="K257" s="31" t="str">
        <f>IFERROR(INDEX(DATA2!G$2:G$482,MATCH('Search for Assistance'!$E257,DATA2!$A$2:$A$482,0)),"")</f>
        <v/>
      </c>
      <c r="L257" s="31" t="str">
        <f>IFERROR(INDEX(DATA2!H$2:H$482,MATCH('Search for Assistance'!$E257,DATA2!$A$2:$A$482,0)),"")</f>
        <v/>
      </c>
      <c r="M257" s="31" t="str">
        <f>IFERROR(INDEX(DATA2!I$2:I$482,MATCH('Search for Assistance'!$E257,DATA2!$A$2:$A$482,0)),"")</f>
        <v/>
      </c>
      <c r="N257" s="31" t="str">
        <f>IFERROR(INDEX(DATA2!J$2:J$482,MATCH('Search for Assistance'!$E257,DATA2!$A$2:$A$482,0)),"")</f>
        <v/>
      </c>
      <c r="O257" s="31" t="str">
        <f>IFERROR(INDEX(DATA2!K$2:K$482,MATCH('Search for Assistance'!$E257,DATA2!$A$2:$A$482,0)),"")</f>
        <v/>
      </c>
      <c r="P257" s="31" t="str">
        <f>IFERROR(INDEX(DATA2!L$2:L$482,MATCH('Search for Assistance'!$E257,DATA2!$A$2:$A$482,0)),"")</f>
        <v/>
      </c>
      <c r="Q257" s="3"/>
    </row>
    <row r="258" spans="1:17" ht="64.150000000000006" customHeight="1" x14ac:dyDescent="0.4">
      <c r="A258" s="33"/>
      <c r="B258" s="33"/>
      <c r="C258" s="33"/>
      <c r="D258" s="33"/>
      <c r="E258" s="4" t="e">
        <f>DATA2!#REF!</f>
        <v>#REF!</v>
      </c>
      <c r="F258" s="29" t="str">
        <f t="shared" si="3"/>
        <v/>
      </c>
      <c r="G258" s="30" t="str">
        <f>IFERROR(INDEX(DATA2!C$2:C$482,MATCH('Search for Assistance'!$E258,DATA2!$A$2:$A$482,0)),"")</f>
        <v/>
      </c>
      <c r="H258" s="30" t="str">
        <f>IFERROR(INDEX(DATA2!D$2:D$482,MATCH('Search for Assistance'!$E258,DATA2!$A$2:$A$482,0)),"")</f>
        <v/>
      </c>
      <c r="I258" s="31" t="str">
        <f>IFERROR(INDEX(DATA2!E$2:E$482,MATCH('Search for Assistance'!$E258,DATA2!$A$2:$A$482,0)),"")</f>
        <v/>
      </c>
      <c r="J258" s="31" t="str">
        <f>IFERROR(INDEX(DATA2!F$2:F$482,MATCH('Search for Assistance'!$E258,DATA2!$A$2:$A$482,0)),"")</f>
        <v/>
      </c>
      <c r="K258" s="31" t="str">
        <f>IFERROR(INDEX(DATA2!G$2:G$482,MATCH('Search for Assistance'!$E258,DATA2!$A$2:$A$482,0)),"")</f>
        <v/>
      </c>
      <c r="L258" s="31" t="str">
        <f>IFERROR(INDEX(DATA2!H$2:H$482,MATCH('Search for Assistance'!$E258,DATA2!$A$2:$A$482,0)),"")</f>
        <v/>
      </c>
      <c r="M258" s="31" t="str">
        <f>IFERROR(INDEX(DATA2!I$2:I$482,MATCH('Search for Assistance'!$E258,DATA2!$A$2:$A$482,0)),"")</f>
        <v/>
      </c>
      <c r="N258" s="31" t="str">
        <f>IFERROR(INDEX(DATA2!J$2:J$482,MATCH('Search for Assistance'!$E258,DATA2!$A$2:$A$482,0)),"")</f>
        <v/>
      </c>
      <c r="O258" s="31" t="str">
        <f>IFERROR(INDEX(DATA2!K$2:K$482,MATCH('Search for Assistance'!$E258,DATA2!$A$2:$A$482,0)),"")</f>
        <v/>
      </c>
      <c r="P258" s="31" t="str">
        <f>IFERROR(INDEX(DATA2!L$2:L$482,MATCH('Search for Assistance'!$E258,DATA2!$A$2:$A$482,0)),"")</f>
        <v/>
      </c>
      <c r="Q258" s="3"/>
    </row>
    <row r="259" spans="1:17" ht="64.150000000000006" customHeight="1" x14ac:dyDescent="0.4">
      <c r="A259" s="33"/>
      <c r="B259" s="33"/>
      <c r="C259" s="33"/>
      <c r="D259" s="33"/>
      <c r="E259" s="4" t="e">
        <f>DATA2!#REF!</f>
        <v>#REF!</v>
      </c>
      <c r="F259" s="29" t="str">
        <f t="shared" si="3"/>
        <v/>
      </c>
      <c r="G259" s="30" t="str">
        <f>IFERROR(INDEX(DATA2!C$2:C$482,MATCH('Search for Assistance'!$E259,DATA2!$A$2:$A$482,0)),"")</f>
        <v/>
      </c>
      <c r="H259" s="30" t="str">
        <f>IFERROR(INDEX(DATA2!D$2:D$482,MATCH('Search for Assistance'!$E259,DATA2!$A$2:$A$482,0)),"")</f>
        <v/>
      </c>
      <c r="I259" s="31" t="str">
        <f>IFERROR(INDEX(DATA2!E$2:E$482,MATCH('Search for Assistance'!$E259,DATA2!$A$2:$A$482,0)),"")</f>
        <v/>
      </c>
      <c r="J259" s="31" t="str">
        <f>IFERROR(INDEX(DATA2!F$2:F$482,MATCH('Search for Assistance'!$E259,DATA2!$A$2:$A$482,0)),"")</f>
        <v/>
      </c>
      <c r="K259" s="31" t="str">
        <f>IFERROR(INDEX(DATA2!G$2:G$482,MATCH('Search for Assistance'!$E259,DATA2!$A$2:$A$482,0)),"")</f>
        <v/>
      </c>
      <c r="L259" s="31" t="str">
        <f>IFERROR(INDEX(DATA2!H$2:H$482,MATCH('Search for Assistance'!$E259,DATA2!$A$2:$A$482,0)),"")</f>
        <v/>
      </c>
      <c r="M259" s="31" t="str">
        <f>IFERROR(INDEX(DATA2!I$2:I$482,MATCH('Search for Assistance'!$E259,DATA2!$A$2:$A$482,0)),"")</f>
        <v/>
      </c>
      <c r="N259" s="31" t="str">
        <f>IFERROR(INDEX(DATA2!J$2:J$482,MATCH('Search for Assistance'!$E259,DATA2!$A$2:$A$482,0)),"")</f>
        <v/>
      </c>
      <c r="O259" s="31" t="str">
        <f>IFERROR(INDEX(DATA2!K$2:K$482,MATCH('Search for Assistance'!$E259,DATA2!$A$2:$A$482,0)),"")</f>
        <v/>
      </c>
      <c r="P259" s="31" t="str">
        <f>IFERROR(INDEX(DATA2!L$2:L$482,MATCH('Search for Assistance'!$E259,DATA2!$A$2:$A$482,0)),"")</f>
        <v/>
      </c>
      <c r="Q259" s="3"/>
    </row>
    <row r="260" spans="1:17" ht="64.150000000000006" customHeight="1" x14ac:dyDescent="0.4">
      <c r="A260" s="33"/>
      <c r="B260" s="33"/>
      <c r="C260" s="33"/>
      <c r="D260" s="33"/>
      <c r="E260" s="4" t="e">
        <f>DATA2!#REF!</f>
        <v>#REF!</v>
      </c>
      <c r="F260" s="29" t="str">
        <f t="shared" si="3"/>
        <v/>
      </c>
      <c r="G260" s="30" t="str">
        <f>IFERROR(INDEX(DATA2!C$2:C$482,MATCH('Search for Assistance'!$E260,DATA2!$A$2:$A$482,0)),"")</f>
        <v/>
      </c>
      <c r="H260" s="30" t="str">
        <f>IFERROR(INDEX(DATA2!D$2:D$482,MATCH('Search for Assistance'!$E260,DATA2!$A$2:$A$482,0)),"")</f>
        <v/>
      </c>
      <c r="I260" s="31" t="str">
        <f>IFERROR(INDEX(DATA2!E$2:E$482,MATCH('Search for Assistance'!$E260,DATA2!$A$2:$A$482,0)),"")</f>
        <v/>
      </c>
      <c r="J260" s="31" t="str">
        <f>IFERROR(INDEX(DATA2!F$2:F$482,MATCH('Search for Assistance'!$E260,DATA2!$A$2:$A$482,0)),"")</f>
        <v/>
      </c>
      <c r="K260" s="31" t="str">
        <f>IFERROR(INDEX(DATA2!G$2:G$482,MATCH('Search for Assistance'!$E260,DATA2!$A$2:$A$482,0)),"")</f>
        <v/>
      </c>
      <c r="L260" s="31" t="str">
        <f>IFERROR(INDEX(DATA2!H$2:H$482,MATCH('Search for Assistance'!$E260,DATA2!$A$2:$A$482,0)),"")</f>
        <v/>
      </c>
      <c r="M260" s="31" t="str">
        <f>IFERROR(INDEX(DATA2!I$2:I$482,MATCH('Search for Assistance'!$E260,DATA2!$A$2:$A$482,0)),"")</f>
        <v/>
      </c>
      <c r="N260" s="31" t="str">
        <f>IFERROR(INDEX(DATA2!J$2:J$482,MATCH('Search for Assistance'!$E260,DATA2!$A$2:$A$482,0)),"")</f>
        <v/>
      </c>
      <c r="O260" s="31" t="str">
        <f>IFERROR(INDEX(DATA2!K$2:K$482,MATCH('Search for Assistance'!$E260,DATA2!$A$2:$A$482,0)),"")</f>
        <v/>
      </c>
      <c r="P260" s="31" t="str">
        <f>IFERROR(INDEX(DATA2!L$2:L$482,MATCH('Search for Assistance'!$E260,DATA2!$A$2:$A$482,0)),"")</f>
        <v/>
      </c>
      <c r="Q260" s="3"/>
    </row>
    <row r="261" spans="1:17" ht="64.150000000000006" customHeight="1" x14ac:dyDescent="0.4">
      <c r="A261" s="33"/>
      <c r="B261" s="33"/>
      <c r="C261" s="33"/>
      <c r="D261" s="33"/>
      <c r="E261" s="4" t="e">
        <f>DATA2!#REF!</f>
        <v>#REF!</v>
      </c>
      <c r="F261" s="29" t="str">
        <f t="shared" si="3"/>
        <v/>
      </c>
      <c r="G261" s="30" t="str">
        <f>IFERROR(INDEX(DATA2!C$2:C$482,MATCH('Search for Assistance'!$E261,DATA2!$A$2:$A$482,0)),"")</f>
        <v/>
      </c>
      <c r="H261" s="30" t="str">
        <f>IFERROR(INDEX(DATA2!D$2:D$482,MATCH('Search for Assistance'!$E261,DATA2!$A$2:$A$482,0)),"")</f>
        <v/>
      </c>
      <c r="I261" s="31" t="str">
        <f>IFERROR(INDEX(DATA2!E$2:E$482,MATCH('Search for Assistance'!$E261,DATA2!$A$2:$A$482,0)),"")</f>
        <v/>
      </c>
      <c r="J261" s="31" t="str">
        <f>IFERROR(INDEX(DATA2!F$2:F$482,MATCH('Search for Assistance'!$E261,DATA2!$A$2:$A$482,0)),"")</f>
        <v/>
      </c>
      <c r="K261" s="31" t="str">
        <f>IFERROR(INDEX(DATA2!G$2:G$482,MATCH('Search for Assistance'!$E261,DATA2!$A$2:$A$482,0)),"")</f>
        <v/>
      </c>
      <c r="L261" s="31" t="str">
        <f>IFERROR(INDEX(DATA2!H$2:H$482,MATCH('Search for Assistance'!$E261,DATA2!$A$2:$A$482,0)),"")</f>
        <v/>
      </c>
      <c r="M261" s="31" t="str">
        <f>IFERROR(INDEX(DATA2!I$2:I$482,MATCH('Search for Assistance'!$E261,DATA2!$A$2:$A$482,0)),"")</f>
        <v/>
      </c>
      <c r="N261" s="31" t="str">
        <f>IFERROR(INDEX(DATA2!J$2:J$482,MATCH('Search for Assistance'!$E261,DATA2!$A$2:$A$482,0)),"")</f>
        <v/>
      </c>
      <c r="O261" s="31" t="str">
        <f>IFERROR(INDEX(DATA2!K$2:K$482,MATCH('Search for Assistance'!$E261,DATA2!$A$2:$A$482,0)),"")</f>
        <v/>
      </c>
      <c r="P261" s="31" t="str">
        <f>IFERROR(INDEX(DATA2!L$2:L$482,MATCH('Search for Assistance'!$E261,DATA2!$A$2:$A$482,0)),"")</f>
        <v/>
      </c>
      <c r="Q261" s="3"/>
    </row>
    <row r="262" spans="1:17" ht="64.150000000000006" customHeight="1" x14ac:dyDescent="0.4">
      <c r="A262" s="33"/>
      <c r="B262" s="33"/>
      <c r="C262" s="33"/>
      <c r="D262" s="33"/>
      <c r="E262" s="4">
        <f>DATA2!U241</f>
        <v>0</v>
      </c>
      <c r="F262" s="29" t="str">
        <f t="shared" si="3"/>
        <v/>
      </c>
      <c r="G262" s="30" t="str">
        <f>IFERROR(INDEX(DATA2!C$2:C$482,MATCH('Search for Assistance'!$E262,DATA2!$A$2:$A$482,0)),"")</f>
        <v/>
      </c>
      <c r="H262" s="30" t="str">
        <f>IFERROR(INDEX(DATA2!D$2:D$482,MATCH('Search for Assistance'!$E262,DATA2!$A$2:$A$482,0)),"")</f>
        <v/>
      </c>
      <c r="I262" s="31" t="str">
        <f>IFERROR(INDEX(DATA2!E$2:E$482,MATCH('Search for Assistance'!$E262,DATA2!$A$2:$A$482,0)),"")</f>
        <v/>
      </c>
      <c r="J262" s="31" t="str">
        <f>IFERROR(INDEX(DATA2!F$2:F$482,MATCH('Search for Assistance'!$E262,DATA2!$A$2:$A$482,0)),"")</f>
        <v/>
      </c>
      <c r="K262" s="31" t="str">
        <f>IFERROR(INDEX(DATA2!G$2:G$482,MATCH('Search for Assistance'!$E262,DATA2!$A$2:$A$482,0)),"")</f>
        <v/>
      </c>
      <c r="L262" s="31" t="str">
        <f>IFERROR(INDEX(DATA2!H$2:H$482,MATCH('Search for Assistance'!$E262,DATA2!$A$2:$A$482,0)),"")</f>
        <v/>
      </c>
      <c r="M262" s="31" t="str">
        <f>IFERROR(INDEX(DATA2!I$2:I$482,MATCH('Search for Assistance'!$E262,DATA2!$A$2:$A$482,0)),"")</f>
        <v/>
      </c>
      <c r="N262" s="31" t="str">
        <f>IFERROR(INDEX(DATA2!J$2:J$482,MATCH('Search for Assistance'!$E262,DATA2!$A$2:$A$482,0)),"")</f>
        <v/>
      </c>
      <c r="O262" s="31" t="str">
        <f>IFERROR(INDEX(DATA2!K$2:K$482,MATCH('Search for Assistance'!$E262,DATA2!$A$2:$A$482,0)),"")</f>
        <v/>
      </c>
      <c r="P262" s="31" t="str">
        <f>IFERROR(INDEX(DATA2!L$2:L$482,MATCH('Search for Assistance'!$E262,DATA2!$A$2:$A$482,0)),"")</f>
        <v/>
      </c>
      <c r="Q262" s="3"/>
    </row>
    <row r="263" spans="1:17" ht="64.150000000000006" customHeight="1" x14ac:dyDescent="0.4">
      <c r="A263" s="33"/>
      <c r="B263" s="33"/>
      <c r="C263" s="33"/>
      <c r="D263" s="33"/>
      <c r="E263" s="4">
        <f>DATA2!U242</f>
        <v>0</v>
      </c>
      <c r="F263" s="29" t="str">
        <f t="shared" ref="F263:F326" si="4">HYPERLINK(H263,G263)</f>
        <v/>
      </c>
      <c r="G263" s="30" t="str">
        <f>IFERROR(INDEX(DATA2!C$2:C$482,MATCH('Search for Assistance'!$E263,DATA2!$A$2:$A$482,0)),"")</f>
        <v/>
      </c>
      <c r="H263" s="30" t="str">
        <f>IFERROR(INDEX(DATA2!D$2:D$482,MATCH('Search for Assistance'!$E263,DATA2!$A$2:$A$482,0)),"")</f>
        <v/>
      </c>
      <c r="I263" s="31" t="str">
        <f>IFERROR(INDEX(DATA2!E$2:E$482,MATCH('Search for Assistance'!$E263,DATA2!$A$2:$A$482,0)),"")</f>
        <v/>
      </c>
      <c r="J263" s="31" t="str">
        <f>IFERROR(INDEX(DATA2!F$2:F$482,MATCH('Search for Assistance'!$E263,DATA2!$A$2:$A$482,0)),"")</f>
        <v/>
      </c>
      <c r="K263" s="31" t="str">
        <f>IFERROR(INDEX(DATA2!G$2:G$482,MATCH('Search for Assistance'!$E263,DATA2!$A$2:$A$482,0)),"")</f>
        <v/>
      </c>
      <c r="L263" s="31" t="str">
        <f>IFERROR(INDEX(DATA2!H$2:H$482,MATCH('Search for Assistance'!$E263,DATA2!$A$2:$A$482,0)),"")</f>
        <v/>
      </c>
      <c r="M263" s="31" t="str">
        <f>IFERROR(INDEX(DATA2!I$2:I$482,MATCH('Search for Assistance'!$E263,DATA2!$A$2:$A$482,0)),"")</f>
        <v/>
      </c>
      <c r="N263" s="31" t="str">
        <f>IFERROR(INDEX(DATA2!J$2:J$482,MATCH('Search for Assistance'!$E263,DATA2!$A$2:$A$482,0)),"")</f>
        <v/>
      </c>
      <c r="O263" s="31" t="str">
        <f>IFERROR(INDEX(DATA2!K$2:K$482,MATCH('Search for Assistance'!$E263,DATA2!$A$2:$A$482,0)),"")</f>
        <v/>
      </c>
      <c r="P263" s="31" t="str">
        <f>IFERROR(INDEX(DATA2!L$2:L$482,MATCH('Search for Assistance'!$E263,DATA2!$A$2:$A$482,0)),"")</f>
        <v/>
      </c>
      <c r="Q263" s="3"/>
    </row>
    <row r="264" spans="1:17" ht="64.150000000000006" customHeight="1" x14ac:dyDescent="0.4">
      <c r="A264" s="33"/>
      <c r="B264" s="33"/>
      <c r="C264" s="33"/>
      <c r="D264" s="33"/>
      <c r="E264" s="4">
        <f>DATA2!U243</f>
        <v>0</v>
      </c>
      <c r="F264" s="29" t="str">
        <f t="shared" si="4"/>
        <v/>
      </c>
      <c r="G264" s="30" t="str">
        <f>IFERROR(INDEX(DATA2!C$2:C$482,MATCH('Search for Assistance'!$E264,DATA2!$A$2:$A$482,0)),"")</f>
        <v/>
      </c>
      <c r="H264" s="30" t="str">
        <f>IFERROR(INDEX(DATA2!D$2:D$482,MATCH('Search for Assistance'!$E264,DATA2!$A$2:$A$482,0)),"")</f>
        <v/>
      </c>
      <c r="I264" s="31" t="str">
        <f>IFERROR(INDEX(DATA2!E$2:E$482,MATCH('Search for Assistance'!$E264,DATA2!$A$2:$A$482,0)),"")</f>
        <v/>
      </c>
      <c r="J264" s="31" t="str">
        <f>IFERROR(INDEX(DATA2!F$2:F$482,MATCH('Search for Assistance'!$E264,DATA2!$A$2:$A$482,0)),"")</f>
        <v/>
      </c>
      <c r="K264" s="31" t="str">
        <f>IFERROR(INDEX(DATA2!G$2:G$482,MATCH('Search for Assistance'!$E264,DATA2!$A$2:$A$482,0)),"")</f>
        <v/>
      </c>
      <c r="L264" s="31" t="str">
        <f>IFERROR(INDEX(DATA2!H$2:H$482,MATCH('Search for Assistance'!$E264,DATA2!$A$2:$A$482,0)),"")</f>
        <v/>
      </c>
      <c r="M264" s="31" t="str">
        <f>IFERROR(INDEX(DATA2!I$2:I$482,MATCH('Search for Assistance'!$E264,DATA2!$A$2:$A$482,0)),"")</f>
        <v/>
      </c>
      <c r="N264" s="31" t="str">
        <f>IFERROR(INDEX(DATA2!J$2:J$482,MATCH('Search for Assistance'!$E264,DATA2!$A$2:$A$482,0)),"")</f>
        <v/>
      </c>
      <c r="O264" s="31" t="str">
        <f>IFERROR(INDEX(DATA2!K$2:K$482,MATCH('Search for Assistance'!$E264,DATA2!$A$2:$A$482,0)),"")</f>
        <v/>
      </c>
      <c r="P264" s="31" t="str">
        <f>IFERROR(INDEX(DATA2!L$2:L$482,MATCH('Search for Assistance'!$E264,DATA2!$A$2:$A$482,0)),"")</f>
        <v/>
      </c>
      <c r="Q264" s="3"/>
    </row>
    <row r="265" spans="1:17" ht="64.150000000000006" customHeight="1" x14ac:dyDescent="0.4">
      <c r="A265" s="33"/>
      <c r="B265" s="33"/>
      <c r="C265" s="33"/>
      <c r="D265" s="33"/>
      <c r="E265" s="4">
        <f>DATA2!U244</f>
        <v>0</v>
      </c>
      <c r="F265" s="29" t="str">
        <f t="shared" si="4"/>
        <v/>
      </c>
      <c r="G265" s="30" t="str">
        <f>IFERROR(INDEX(DATA2!C$2:C$482,MATCH('Search for Assistance'!$E265,DATA2!$A$2:$A$482,0)),"")</f>
        <v/>
      </c>
      <c r="H265" s="30" t="str">
        <f>IFERROR(INDEX(DATA2!D$2:D$482,MATCH('Search for Assistance'!$E265,DATA2!$A$2:$A$482,0)),"")</f>
        <v/>
      </c>
      <c r="I265" s="31" t="str">
        <f>IFERROR(INDEX(DATA2!E$2:E$482,MATCH('Search for Assistance'!$E265,DATA2!$A$2:$A$482,0)),"")</f>
        <v/>
      </c>
      <c r="J265" s="31" t="str">
        <f>IFERROR(INDEX(DATA2!F$2:F$482,MATCH('Search for Assistance'!$E265,DATA2!$A$2:$A$482,0)),"")</f>
        <v/>
      </c>
      <c r="K265" s="31" t="str">
        <f>IFERROR(INDEX(DATA2!G$2:G$482,MATCH('Search for Assistance'!$E265,DATA2!$A$2:$A$482,0)),"")</f>
        <v/>
      </c>
      <c r="L265" s="31" t="str">
        <f>IFERROR(INDEX(DATA2!H$2:H$482,MATCH('Search for Assistance'!$E265,DATA2!$A$2:$A$482,0)),"")</f>
        <v/>
      </c>
      <c r="M265" s="31" t="str">
        <f>IFERROR(INDEX(DATA2!I$2:I$482,MATCH('Search for Assistance'!$E265,DATA2!$A$2:$A$482,0)),"")</f>
        <v/>
      </c>
      <c r="N265" s="31" t="str">
        <f>IFERROR(INDEX(DATA2!J$2:J$482,MATCH('Search for Assistance'!$E265,DATA2!$A$2:$A$482,0)),"")</f>
        <v/>
      </c>
      <c r="O265" s="31" t="str">
        <f>IFERROR(INDEX(DATA2!K$2:K$482,MATCH('Search for Assistance'!$E265,DATA2!$A$2:$A$482,0)),"")</f>
        <v/>
      </c>
      <c r="P265" s="31" t="str">
        <f>IFERROR(INDEX(DATA2!L$2:L$482,MATCH('Search for Assistance'!$E265,DATA2!$A$2:$A$482,0)),"")</f>
        <v/>
      </c>
      <c r="Q265" s="3"/>
    </row>
    <row r="266" spans="1:17" ht="64.150000000000006" customHeight="1" x14ac:dyDescent="0.4">
      <c r="A266" s="33"/>
      <c r="B266" s="33"/>
      <c r="C266" s="33"/>
      <c r="D266" s="33"/>
      <c r="E266" s="4">
        <f>DATA2!U245</f>
        <v>0</v>
      </c>
      <c r="F266" s="29" t="str">
        <f t="shared" si="4"/>
        <v/>
      </c>
      <c r="G266" s="30" t="str">
        <f>IFERROR(INDEX(DATA2!C$2:C$482,MATCH('Search for Assistance'!$E266,DATA2!$A$2:$A$482,0)),"")</f>
        <v/>
      </c>
      <c r="H266" s="30" t="str">
        <f>IFERROR(INDEX(DATA2!D$2:D$482,MATCH('Search for Assistance'!$E266,DATA2!$A$2:$A$482,0)),"")</f>
        <v/>
      </c>
      <c r="I266" s="31" t="str">
        <f>IFERROR(INDEX(DATA2!E$2:E$482,MATCH('Search for Assistance'!$E266,DATA2!$A$2:$A$482,0)),"")</f>
        <v/>
      </c>
      <c r="J266" s="31" t="str">
        <f>IFERROR(INDEX(DATA2!F$2:F$482,MATCH('Search for Assistance'!$E266,DATA2!$A$2:$A$482,0)),"")</f>
        <v/>
      </c>
      <c r="K266" s="31" t="str">
        <f>IFERROR(INDEX(DATA2!G$2:G$482,MATCH('Search for Assistance'!$E266,DATA2!$A$2:$A$482,0)),"")</f>
        <v/>
      </c>
      <c r="L266" s="31" t="str">
        <f>IFERROR(INDEX(DATA2!H$2:H$482,MATCH('Search for Assistance'!$E266,DATA2!$A$2:$A$482,0)),"")</f>
        <v/>
      </c>
      <c r="M266" s="31" t="str">
        <f>IFERROR(INDEX(DATA2!I$2:I$482,MATCH('Search for Assistance'!$E266,DATA2!$A$2:$A$482,0)),"")</f>
        <v/>
      </c>
      <c r="N266" s="31" t="str">
        <f>IFERROR(INDEX(DATA2!J$2:J$482,MATCH('Search for Assistance'!$E266,DATA2!$A$2:$A$482,0)),"")</f>
        <v/>
      </c>
      <c r="O266" s="31" t="str">
        <f>IFERROR(INDEX(DATA2!K$2:K$482,MATCH('Search for Assistance'!$E266,DATA2!$A$2:$A$482,0)),"")</f>
        <v/>
      </c>
      <c r="P266" s="31" t="str">
        <f>IFERROR(INDEX(DATA2!L$2:L$482,MATCH('Search for Assistance'!$E266,DATA2!$A$2:$A$482,0)),"")</f>
        <v/>
      </c>
      <c r="Q266" s="3"/>
    </row>
    <row r="267" spans="1:17" ht="64.150000000000006" customHeight="1" x14ac:dyDescent="0.4">
      <c r="A267" s="33"/>
      <c r="B267" s="33"/>
      <c r="C267" s="33"/>
      <c r="D267" s="33"/>
      <c r="E267" s="4">
        <f>DATA2!U246</f>
        <v>0</v>
      </c>
      <c r="F267" s="29" t="str">
        <f t="shared" si="4"/>
        <v/>
      </c>
      <c r="G267" s="30" t="str">
        <f>IFERROR(INDEX(DATA2!C$2:C$482,MATCH('Search for Assistance'!$E267,DATA2!$A$2:$A$482,0)),"")</f>
        <v/>
      </c>
      <c r="H267" s="30" t="str">
        <f>IFERROR(INDEX(DATA2!D$2:D$482,MATCH('Search for Assistance'!$E267,DATA2!$A$2:$A$482,0)),"")</f>
        <v/>
      </c>
      <c r="I267" s="31" t="str">
        <f>IFERROR(INDEX(DATA2!E$2:E$482,MATCH('Search for Assistance'!$E267,DATA2!$A$2:$A$482,0)),"")</f>
        <v/>
      </c>
      <c r="J267" s="31" t="str">
        <f>IFERROR(INDEX(DATA2!F$2:F$482,MATCH('Search for Assistance'!$E267,DATA2!$A$2:$A$482,0)),"")</f>
        <v/>
      </c>
      <c r="K267" s="31" t="str">
        <f>IFERROR(INDEX(DATA2!G$2:G$482,MATCH('Search for Assistance'!$E267,DATA2!$A$2:$A$482,0)),"")</f>
        <v/>
      </c>
      <c r="L267" s="31" t="str">
        <f>IFERROR(INDEX(DATA2!H$2:H$482,MATCH('Search for Assistance'!$E267,DATA2!$A$2:$A$482,0)),"")</f>
        <v/>
      </c>
      <c r="M267" s="31" t="str">
        <f>IFERROR(INDEX(DATA2!I$2:I$482,MATCH('Search for Assistance'!$E267,DATA2!$A$2:$A$482,0)),"")</f>
        <v/>
      </c>
      <c r="N267" s="31" t="str">
        <f>IFERROR(INDEX(DATA2!J$2:J$482,MATCH('Search for Assistance'!$E267,DATA2!$A$2:$A$482,0)),"")</f>
        <v/>
      </c>
      <c r="O267" s="31" t="str">
        <f>IFERROR(INDEX(DATA2!K$2:K$482,MATCH('Search for Assistance'!$E267,DATA2!$A$2:$A$482,0)),"")</f>
        <v/>
      </c>
      <c r="P267" s="31" t="str">
        <f>IFERROR(INDEX(DATA2!L$2:L$482,MATCH('Search for Assistance'!$E267,DATA2!$A$2:$A$482,0)),"")</f>
        <v/>
      </c>
      <c r="Q267" s="3"/>
    </row>
    <row r="268" spans="1:17" ht="64.150000000000006" customHeight="1" x14ac:dyDescent="0.4">
      <c r="A268" s="33"/>
      <c r="B268" s="33"/>
      <c r="C268" s="33"/>
      <c r="D268" s="33"/>
      <c r="E268" s="4">
        <f>DATA2!U247</f>
        <v>0</v>
      </c>
      <c r="F268" s="29" t="str">
        <f t="shared" si="4"/>
        <v/>
      </c>
      <c r="G268" s="30" t="str">
        <f>IFERROR(INDEX(DATA2!C$2:C$482,MATCH('Search for Assistance'!$E268,DATA2!$A$2:$A$482,0)),"")</f>
        <v/>
      </c>
      <c r="H268" s="30" t="str">
        <f>IFERROR(INDEX(DATA2!D$2:D$482,MATCH('Search for Assistance'!$E268,DATA2!$A$2:$A$482,0)),"")</f>
        <v/>
      </c>
      <c r="I268" s="31" t="str">
        <f>IFERROR(INDEX(DATA2!E$2:E$482,MATCH('Search for Assistance'!$E268,DATA2!$A$2:$A$482,0)),"")</f>
        <v/>
      </c>
      <c r="J268" s="31" t="str">
        <f>IFERROR(INDEX(DATA2!F$2:F$482,MATCH('Search for Assistance'!$E268,DATA2!$A$2:$A$482,0)),"")</f>
        <v/>
      </c>
      <c r="K268" s="31" t="str">
        <f>IFERROR(INDEX(DATA2!G$2:G$482,MATCH('Search for Assistance'!$E268,DATA2!$A$2:$A$482,0)),"")</f>
        <v/>
      </c>
      <c r="L268" s="31" t="str">
        <f>IFERROR(INDEX(DATA2!H$2:H$482,MATCH('Search for Assistance'!$E268,DATA2!$A$2:$A$482,0)),"")</f>
        <v/>
      </c>
      <c r="M268" s="31" t="str">
        <f>IFERROR(INDEX(DATA2!I$2:I$482,MATCH('Search for Assistance'!$E268,DATA2!$A$2:$A$482,0)),"")</f>
        <v/>
      </c>
      <c r="N268" s="31" t="str">
        <f>IFERROR(INDEX(DATA2!J$2:J$482,MATCH('Search for Assistance'!$E268,DATA2!$A$2:$A$482,0)),"")</f>
        <v/>
      </c>
      <c r="O268" s="31" t="str">
        <f>IFERROR(INDEX(DATA2!K$2:K$482,MATCH('Search for Assistance'!$E268,DATA2!$A$2:$A$482,0)),"")</f>
        <v/>
      </c>
      <c r="P268" s="31" t="str">
        <f>IFERROR(INDEX(DATA2!L$2:L$482,MATCH('Search for Assistance'!$E268,DATA2!$A$2:$A$482,0)),"")</f>
        <v/>
      </c>
      <c r="Q268" s="3"/>
    </row>
    <row r="269" spans="1:17" ht="64.150000000000006" customHeight="1" x14ac:dyDescent="0.4">
      <c r="A269" s="33"/>
      <c r="B269" s="33"/>
      <c r="C269" s="33"/>
      <c r="D269" s="33"/>
      <c r="E269" s="4">
        <f>DATA2!U248</f>
        <v>0</v>
      </c>
      <c r="F269" s="29" t="str">
        <f t="shared" si="4"/>
        <v/>
      </c>
      <c r="G269" s="30" t="str">
        <f>IFERROR(INDEX(DATA2!C$2:C$482,MATCH('Search for Assistance'!$E269,DATA2!$A$2:$A$482,0)),"")</f>
        <v/>
      </c>
      <c r="H269" s="30" t="str">
        <f>IFERROR(INDEX(DATA2!D$2:D$482,MATCH('Search for Assistance'!$E269,DATA2!$A$2:$A$482,0)),"")</f>
        <v/>
      </c>
      <c r="I269" s="31" t="str">
        <f>IFERROR(INDEX(DATA2!E$2:E$482,MATCH('Search for Assistance'!$E269,DATA2!$A$2:$A$482,0)),"")</f>
        <v/>
      </c>
      <c r="J269" s="31" t="str">
        <f>IFERROR(INDEX(DATA2!F$2:F$482,MATCH('Search for Assistance'!$E269,DATA2!$A$2:$A$482,0)),"")</f>
        <v/>
      </c>
      <c r="K269" s="31" t="str">
        <f>IFERROR(INDEX(DATA2!G$2:G$482,MATCH('Search for Assistance'!$E269,DATA2!$A$2:$A$482,0)),"")</f>
        <v/>
      </c>
      <c r="L269" s="31" t="str">
        <f>IFERROR(INDEX(DATA2!H$2:H$482,MATCH('Search for Assistance'!$E269,DATA2!$A$2:$A$482,0)),"")</f>
        <v/>
      </c>
      <c r="M269" s="31" t="str">
        <f>IFERROR(INDEX(DATA2!I$2:I$482,MATCH('Search for Assistance'!$E269,DATA2!$A$2:$A$482,0)),"")</f>
        <v/>
      </c>
      <c r="N269" s="31" t="str">
        <f>IFERROR(INDEX(DATA2!J$2:J$482,MATCH('Search for Assistance'!$E269,DATA2!$A$2:$A$482,0)),"")</f>
        <v/>
      </c>
      <c r="O269" s="31" t="str">
        <f>IFERROR(INDEX(DATA2!K$2:K$482,MATCH('Search for Assistance'!$E269,DATA2!$A$2:$A$482,0)),"")</f>
        <v/>
      </c>
      <c r="P269" s="31" t="str">
        <f>IFERROR(INDEX(DATA2!L$2:L$482,MATCH('Search for Assistance'!$E269,DATA2!$A$2:$A$482,0)),"")</f>
        <v/>
      </c>
      <c r="Q269" s="3"/>
    </row>
    <row r="270" spans="1:17" ht="64.150000000000006" customHeight="1" x14ac:dyDescent="0.4">
      <c r="A270" s="33"/>
      <c r="B270" s="33"/>
      <c r="C270" s="33"/>
      <c r="D270" s="33"/>
      <c r="E270" s="4">
        <f>DATA2!U249</f>
        <v>0</v>
      </c>
      <c r="F270" s="29" t="str">
        <f t="shared" si="4"/>
        <v/>
      </c>
      <c r="G270" s="30" t="str">
        <f>IFERROR(INDEX(DATA2!C$2:C$482,MATCH('Search for Assistance'!$E270,DATA2!$A$2:$A$482,0)),"")</f>
        <v/>
      </c>
      <c r="H270" s="30" t="str">
        <f>IFERROR(INDEX(DATA2!D$2:D$482,MATCH('Search for Assistance'!$E270,DATA2!$A$2:$A$482,0)),"")</f>
        <v/>
      </c>
      <c r="I270" s="31" t="str">
        <f>IFERROR(INDEX(DATA2!E$2:E$482,MATCH('Search for Assistance'!$E270,DATA2!$A$2:$A$482,0)),"")</f>
        <v/>
      </c>
      <c r="J270" s="31" t="str">
        <f>IFERROR(INDEX(DATA2!F$2:F$482,MATCH('Search for Assistance'!$E270,DATA2!$A$2:$A$482,0)),"")</f>
        <v/>
      </c>
      <c r="K270" s="31" t="str">
        <f>IFERROR(INDEX(DATA2!G$2:G$482,MATCH('Search for Assistance'!$E270,DATA2!$A$2:$A$482,0)),"")</f>
        <v/>
      </c>
      <c r="L270" s="31" t="str">
        <f>IFERROR(INDEX(DATA2!H$2:H$482,MATCH('Search for Assistance'!$E270,DATA2!$A$2:$A$482,0)),"")</f>
        <v/>
      </c>
      <c r="M270" s="31" t="str">
        <f>IFERROR(INDEX(DATA2!I$2:I$482,MATCH('Search for Assistance'!$E270,DATA2!$A$2:$A$482,0)),"")</f>
        <v/>
      </c>
      <c r="N270" s="31" t="str">
        <f>IFERROR(INDEX(DATA2!J$2:J$482,MATCH('Search for Assistance'!$E270,DATA2!$A$2:$A$482,0)),"")</f>
        <v/>
      </c>
      <c r="O270" s="31" t="str">
        <f>IFERROR(INDEX(DATA2!K$2:K$482,MATCH('Search for Assistance'!$E270,DATA2!$A$2:$A$482,0)),"")</f>
        <v/>
      </c>
      <c r="P270" s="31" t="str">
        <f>IFERROR(INDEX(DATA2!L$2:L$482,MATCH('Search for Assistance'!$E270,DATA2!$A$2:$A$482,0)),"")</f>
        <v/>
      </c>
      <c r="Q270" s="3"/>
    </row>
    <row r="271" spans="1:17" ht="64.150000000000006" customHeight="1" x14ac:dyDescent="0.4">
      <c r="A271" s="33"/>
      <c r="B271" s="33"/>
      <c r="C271" s="33"/>
      <c r="D271" s="33"/>
      <c r="E271" s="4">
        <f>DATA2!U250</f>
        <v>0</v>
      </c>
      <c r="F271" s="29" t="str">
        <f t="shared" si="4"/>
        <v/>
      </c>
      <c r="G271" s="30" t="str">
        <f>IFERROR(INDEX(DATA2!C$2:C$482,MATCH('Search for Assistance'!$E271,DATA2!$A$2:$A$482,0)),"")</f>
        <v/>
      </c>
      <c r="H271" s="30" t="str">
        <f>IFERROR(INDEX(DATA2!D$2:D$482,MATCH('Search for Assistance'!$E271,DATA2!$A$2:$A$482,0)),"")</f>
        <v/>
      </c>
      <c r="I271" s="31" t="str">
        <f>IFERROR(INDEX(DATA2!E$2:E$482,MATCH('Search for Assistance'!$E271,DATA2!$A$2:$A$482,0)),"")</f>
        <v/>
      </c>
      <c r="J271" s="31" t="str">
        <f>IFERROR(INDEX(DATA2!F$2:F$482,MATCH('Search for Assistance'!$E271,DATA2!$A$2:$A$482,0)),"")</f>
        <v/>
      </c>
      <c r="K271" s="31" t="str">
        <f>IFERROR(INDEX(DATA2!G$2:G$482,MATCH('Search for Assistance'!$E271,DATA2!$A$2:$A$482,0)),"")</f>
        <v/>
      </c>
      <c r="L271" s="31" t="str">
        <f>IFERROR(INDEX(DATA2!H$2:H$482,MATCH('Search for Assistance'!$E271,DATA2!$A$2:$A$482,0)),"")</f>
        <v/>
      </c>
      <c r="M271" s="31" t="str">
        <f>IFERROR(INDEX(DATA2!I$2:I$482,MATCH('Search for Assistance'!$E271,DATA2!$A$2:$A$482,0)),"")</f>
        <v/>
      </c>
      <c r="N271" s="31" t="str">
        <f>IFERROR(INDEX(DATA2!J$2:J$482,MATCH('Search for Assistance'!$E271,DATA2!$A$2:$A$482,0)),"")</f>
        <v/>
      </c>
      <c r="O271" s="31" t="str">
        <f>IFERROR(INDEX(DATA2!K$2:K$482,MATCH('Search for Assistance'!$E271,DATA2!$A$2:$A$482,0)),"")</f>
        <v/>
      </c>
      <c r="P271" s="31" t="str">
        <f>IFERROR(INDEX(DATA2!L$2:L$482,MATCH('Search for Assistance'!$E271,DATA2!$A$2:$A$482,0)),"")</f>
        <v/>
      </c>
      <c r="Q271" s="3"/>
    </row>
    <row r="272" spans="1:17" ht="64.150000000000006" customHeight="1" x14ac:dyDescent="0.4">
      <c r="A272" s="33"/>
      <c r="B272" s="33"/>
      <c r="C272" s="33"/>
      <c r="D272" s="33"/>
      <c r="E272" s="4">
        <f>DATA2!U251</f>
        <v>0</v>
      </c>
      <c r="F272" s="29" t="str">
        <f t="shared" si="4"/>
        <v/>
      </c>
      <c r="G272" s="30" t="str">
        <f>IFERROR(INDEX(DATA2!C$2:C$482,MATCH('Search for Assistance'!$E272,DATA2!$A$2:$A$482,0)),"")</f>
        <v/>
      </c>
      <c r="H272" s="30" t="str">
        <f>IFERROR(INDEX(DATA2!D$2:D$482,MATCH('Search for Assistance'!$E272,DATA2!$A$2:$A$482,0)),"")</f>
        <v/>
      </c>
      <c r="I272" s="31" t="str">
        <f>IFERROR(INDEX(DATA2!E$2:E$482,MATCH('Search for Assistance'!$E272,DATA2!$A$2:$A$482,0)),"")</f>
        <v/>
      </c>
      <c r="J272" s="31" t="str">
        <f>IFERROR(INDEX(DATA2!F$2:F$482,MATCH('Search for Assistance'!$E272,DATA2!$A$2:$A$482,0)),"")</f>
        <v/>
      </c>
      <c r="K272" s="31" t="str">
        <f>IFERROR(INDEX(DATA2!G$2:G$482,MATCH('Search for Assistance'!$E272,DATA2!$A$2:$A$482,0)),"")</f>
        <v/>
      </c>
      <c r="L272" s="31" t="str">
        <f>IFERROR(INDEX(DATA2!H$2:H$482,MATCH('Search for Assistance'!$E272,DATA2!$A$2:$A$482,0)),"")</f>
        <v/>
      </c>
      <c r="M272" s="31" t="str">
        <f>IFERROR(INDEX(DATA2!I$2:I$482,MATCH('Search for Assistance'!$E272,DATA2!$A$2:$A$482,0)),"")</f>
        <v/>
      </c>
      <c r="N272" s="31" t="str">
        <f>IFERROR(INDEX(DATA2!J$2:J$482,MATCH('Search for Assistance'!$E272,DATA2!$A$2:$A$482,0)),"")</f>
        <v/>
      </c>
      <c r="O272" s="31" t="str">
        <f>IFERROR(INDEX(DATA2!K$2:K$482,MATCH('Search for Assistance'!$E272,DATA2!$A$2:$A$482,0)),"")</f>
        <v/>
      </c>
      <c r="P272" s="31" t="str">
        <f>IFERROR(INDEX(DATA2!L$2:L$482,MATCH('Search for Assistance'!$E272,DATA2!$A$2:$A$482,0)),"")</f>
        <v/>
      </c>
      <c r="Q272" s="3"/>
    </row>
    <row r="273" spans="1:17" ht="64.150000000000006" customHeight="1" x14ac:dyDescent="0.4">
      <c r="A273" s="33"/>
      <c r="B273" s="33"/>
      <c r="C273" s="33"/>
      <c r="D273" s="33"/>
      <c r="E273" s="4">
        <f>DATA2!U252</f>
        <v>0</v>
      </c>
      <c r="F273" s="29" t="str">
        <f t="shared" si="4"/>
        <v/>
      </c>
      <c r="G273" s="30" t="str">
        <f>IFERROR(INDEX(DATA2!C$2:C$482,MATCH('Search for Assistance'!$E273,DATA2!$A$2:$A$482,0)),"")</f>
        <v/>
      </c>
      <c r="H273" s="30" t="str">
        <f>IFERROR(INDEX(DATA2!D$2:D$482,MATCH('Search for Assistance'!$E273,DATA2!$A$2:$A$482,0)),"")</f>
        <v/>
      </c>
      <c r="I273" s="31" t="str">
        <f>IFERROR(INDEX(DATA2!E$2:E$482,MATCH('Search for Assistance'!$E273,DATA2!$A$2:$A$482,0)),"")</f>
        <v/>
      </c>
      <c r="J273" s="31" t="str">
        <f>IFERROR(INDEX(DATA2!F$2:F$482,MATCH('Search for Assistance'!$E273,DATA2!$A$2:$A$482,0)),"")</f>
        <v/>
      </c>
      <c r="K273" s="31" t="str">
        <f>IFERROR(INDEX(DATA2!G$2:G$482,MATCH('Search for Assistance'!$E273,DATA2!$A$2:$A$482,0)),"")</f>
        <v/>
      </c>
      <c r="L273" s="31" t="str">
        <f>IFERROR(INDEX(DATA2!H$2:H$482,MATCH('Search for Assistance'!$E273,DATA2!$A$2:$A$482,0)),"")</f>
        <v/>
      </c>
      <c r="M273" s="31" t="str">
        <f>IFERROR(INDEX(DATA2!I$2:I$482,MATCH('Search for Assistance'!$E273,DATA2!$A$2:$A$482,0)),"")</f>
        <v/>
      </c>
      <c r="N273" s="31" t="str">
        <f>IFERROR(INDEX(DATA2!J$2:J$482,MATCH('Search for Assistance'!$E273,DATA2!$A$2:$A$482,0)),"")</f>
        <v/>
      </c>
      <c r="O273" s="31" t="str">
        <f>IFERROR(INDEX(DATA2!K$2:K$482,MATCH('Search for Assistance'!$E273,DATA2!$A$2:$A$482,0)),"")</f>
        <v/>
      </c>
      <c r="P273" s="31" t="str">
        <f>IFERROR(INDEX(DATA2!L$2:L$482,MATCH('Search for Assistance'!$E273,DATA2!$A$2:$A$482,0)),"")</f>
        <v/>
      </c>
      <c r="Q273" s="3"/>
    </row>
    <row r="274" spans="1:17" ht="64.150000000000006" customHeight="1" x14ac:dyDescent="0.4">
      <c r="A274" s="33"/>
      <c r="B274" s="33"/>
      <c r="C274" s="33"/>
      <c r="D274" s="33"/>
      <c r="E274" s="4">
        <f>DATA2!U253</f>
        <v>0</v>
      </c>
      <c r="F274" s="29" t="str">
        <f t="shared" si="4"/>
        <v/>
      </c>
      <c r="G274" s="30" t="str">
        <f>IFERROR(INDEX(DATA2!C$2:C$482,MATCH('Search for Assistance'!$E274,DATA2!$A$2:$A$482,0)),"")</f>
        <v/>
      </c>
      <c r="H274" s="30" t="str">
        <f>IFERROR(INDEX(DATA2!D$2:D$482,MATCH('Search for Assistance'!$E274,DATA2!$A$2:$A$482,0)),"")</f>
        <v/>
      </c>
      <c r="I274" s="31" t="str">
        <f>IFERROR(INDEX(DATA2!E$2:E$482,MATCH('Search for Assistance'!$E274,DATA2!$A$2:$A$482,0)),"")</f>
        <v/>
      </c>
      <c r="J274" s="31" t="str">
        <f>IFERROR(INDEX(DATA2!F$2:F$482,MATCH('Search for Assistance'!$E274,DATA2!$A$2:$A$482,0)),"")</f>
        <v/>
      </c>
      <c r="K274" s="31" t="str">
        <f>IFERROR(INDEX(DATA2!G$2:G$482,MATCH('Search for Assistance'!$E274,DATA2!$A$2:$A$482,0)),"")</f>
        <v/>
      </c>
      <c r="L274" s="31" t="str">
        <f>IFERROR(INDEX(DATA2!H$2:H$482,MATCH('Search for Assistance'!$E274,DATA2!$A$2:$A$482,0)),"")</f>
        <v/>
      </c>
      <c r="M274" s="31" t="str">
        <f>IFERROR(INDEX(DATA2!I$2:I$482,MATCH('Search for Assistance'!$E274,DATA2!$A$2:$A$482,0)),"")</f>
        <v/>
      </c>
      <c r="N274" s="31" t="str">
        <f>IFERROR(INDEX(DATA2!J$2:J$482,MATCH('Search for Assistance'!$E274,DATA2!$A$2:$A$482,0)),"")</f>
        <v/>
      </c>
      <c r="O274" s="31" t="str">
        <f>IFERROR(INDEX(DATA2!K$2:K$482,MATCH('Search for Assistance'!$E274,DATA2!$A$2:$A$482,0)),"")</f>
        <v/>
      </c>
      <c r="P274" s="31" t="str">
        <f>IFERROR(INDEX(DATA2!L$2:L$482,MATCH('Search for Assistance'!$E274,DATA2!$A$2:$A$482,0)),"")</f>
        <v/>
      </c>
      <c r="Q274" s="3"/>
    </row>
    <row r="275" spans="1:17" ht="64.150000000000006" customHeight="1" x14ac:dyDescent="0.4">
      <c r="A275" s="33"/>
      <c r="B275" s="33"/>
      <c r="C275" s="33"/>
      <c r="D275" s="33"/>
      <c r="E275" s="4">
        <f>DATA2!U254</f>
        <v>0</v>
      </c>
      <c r="F275" s="29" t="str">
        <f t="shared" si="4"/>
        <v/>
      </c>
      <c r="G275" s="30" t="str">
        <f>IFERROR(INDEX(DATA2!C$2:C$482,MATCH('Search for Assistance'!$E275,DATA2!$A$2:$A$482,0)),"")</f>
        <v/>
      </c>
      <c r="H275" s="30" t="str">
        <f>IFERROR(INDEX(DATA2!D$2:D$482,MATCH('Search for Assistance'!$E275,DATA2!$A$2:$A$482,0)),"")</f>
        <v/>
      </c>
      <c r="I275" s="31" t="str">
        <f>IFERROR(INDEX(DATA2!E$2:E$482,MATCH('Search for Assistance'!$E275,DATA2!$A$2:$A$482,0)),"")</f>
        <v/>
      </c>
      <c r="J275" s="31" t="str">
        <f>IFERROR(INDEX(DATA2!F$2:F$482,MATCH('Search for Assistance'!$E275,DATA2!$A$2:$A$482,0)),"")</f>
        <v/>
      </c>
      <c r="K275" s="31" t="str">
        <f>IFERROR(INDEX(DATA2!G$2:G$482,MATCH('Search for Assistance'!$E275,DATA2!$A$2:$A$482,0)),"")</f>
        <v/>
      </c>
      <c r="L275" s="31" t="str">
        <f>IFERROR(INDEX(DATA2!H$2:H$482,MATCH('Search for Assistance'!$E275,DATA2!$A$2:$A$482,0)),"")</f>
        <v/>
      </c>
      <c r="M275" s="31" t="str">
        <f>IFERROR(INDEX(DATA2!I$2:I$482,MATCH('Search for Assistance'!$E275,DATA2!$A$2:$A$482,0)),"")</f>
        <v/>
      </c>
      <c r="N275" s="31" t="str">
        <f>IFERROR(INDEX(DATA2!J$2:J$482,MATCH('Search for Assistance'!$E275,DATA2!$A$2:$A$482,0)),"")</f>
        <v/>
      </c>
      <c r="O275" s="31" t="str">
        <f>IFERROR(INDEX(DATA2!K$2:K$482,MATCH('Search for Assistance'!$E275,DATA2!$A$2:$A$482,0)),"")</f>
        <v/>
      </c>
      <c r="P275" s="31" t="str">
        <f>IFERROR(INDEX(DATA2!L$2:L$482,MATCH('Search for Assistance'!$E275,DATA2!$A$2:$A$482,0)),"")</f>
        <v/>
      </c>
      <c r="Q275" s="3"/>
    </row>
    <row r="276" spans="1:17" ht="64.150000000000006" customHeight="1" x14ac:dyDescent="0.4">
      <c r="A276" s="33"/>
      <c r="B276" s="33"/>
      <c r="C276" s="33"/>
      <c r="D276" s="33"/>
      <c r="E276" s="4">
        <f>DATA2!U255</f>
        <v>0</v>
      </c>
      <c r="F276" s="29" t="str">
        <f t="shared" si="4"/>
        <v/>
      </c>
      <c r="G276" s="30" t="str">
        <f>IFERROR(INDEX(DATA2!C$2:C$482,MATCH('Search for Assistance'!$E276,DATA2!$A$2:$A$482,0)),"")</f>
        <v/>
      </c>
      <c r="H276" s="30" t="str">
        <f>IFERROR(INDEX(DATA2!D$2:D$482,MATCH('Search for Assistance'!$E276,DATA2!$A$2:$A$482,0)),"")</f>
        <v/>
      </c>
      <c r="I276" s="31" t="str">
        <f>IFERROR(INDEX(DATA2!E$2:E$482,MATCH('Search for Assistance'!$E276,DATA2!$A$2:$A$482,0)),"")</f>
        <v/>
      </c>
      <c r="J276" s="31" t="str">
        <f>IFERROR(INDEX(DATA2!F$2:F$482,MATCH('Search for Assistance'!$E276,DATA2!$A$2:$A$482,0)),"")</f>
        <v/>
      </c>
      <c r="K276" s="31" t="str">
        <f>IFERROR(INDEX(DATA2!G$2:G$482,MATCH('Search for Assistance'!$E276,DATA2!$A$2:$A$482,0)),"")</f>
        <v/>
      </c>
      <c r="L276" s="31" t="str">
        <f>IFERROR(INDEX(DATA2!H$2:H$482,MATCH('Search for Assistance'!$E276,DATA2!$A$2:$A$482,0)),"")</f>
        <v/>
      </c>
      <c r="M276" s="31" t="str">
        <f>IFERROR(INDEX(DATA2!I$2:I$482,MATCH('Search for Assistance'!$E276,DATA2!$A$2:$A$482,0)),"")</f>
        <v/>
      </c>
      <c r="N276" s="31" t="str">
        <f>IFERROR(INDEX(DATA2!J$2:J$482,MATCH('Search for Assistance'!$E276,DATA2!$A$2:$A$482,0)),"")</f>
        <v/>
      </c>
      <c r="O276" s="31" t="str">
        <f>IFERROR(INDEX(DATA2!K$2:K$482,MATCH('Search for Assistance'!$E276,DATA2!$A$2:$A$482,0)),"")</f>
        <v/>
      </c>
      <c r="P276" s="31" t="str">
        <f>IFERROR(INDEX(DATA2!L$2:L$482,MATCH('Search for Assistance'!$E276,DATA2!$A$2:$A$482,0)),"")</f>
        <v/>
      </c>
      <c r="Q276" s="3"/>
    </row>
    <row r="277" spans="1:17" ht="64.150000000000006" customHeight="1" x14ac:dyDescent="0.4">
      <c r="A277" s="33"/>
      <c r="B277" s="33"/>
      <c r="C277" s="33"/>
      <c r="D277" s="33"/>
      <c r="E277" s="4">
        <f>DATA2!U256</f>
        <v>0</v>
      </c>
      <c r="F277" s="29" t="str">
        <f t="shared" si="4"/>
        <v/>
      </c>
      <c r="G277" s="30" t="str">
        <f>IFERROR(INDEX(DATA2!C$2:C$482,MATCH('Search for Assistance'!$E277,DATA2!$A$2:$A$482,0)),"")</f>
        <v/>
      </c>
      <c r="H277" s="30" t="str">
        <f>IFERROR(INDEX(DATA2!D$2:D$482,MATCH('Search for Assistance'!$E277,DATA2!$A$2:$A$482,0)),"")</f>
        <v/>
      </c>
      <c r="I277" s="31" t="str">
        <f>IFERROR(INDEX(DATA2!E$2:E$482,MATCH('Search for Assistance'!$E277,DATA2!$A$2:$A$482,0)),"")</f>
        <v/>
      </c>
      <c r="J277" s="31" t="str">
        <f>IFERROR(INDEX(DATA2!F$2:F$482,MATCH('Search for Assistance'!$E277,DATA2!$A$2:$A$482,0)),"")</f>
        <v/>
      </c>
      <c r="K277" s="31" t="str">
        <f>IFERROR(INDEX(DATA2!G$2:G$482,MATCH('Search for Assistance'!$E277,DATA2!$A$2:$A$482,0)),"")</f>
        <v/>
      </c>
      <c r="L277" s="31" t="str">
        <f>IFERROR(INDEX(DATA2!H$2:H$482,MATCH('Search for Assistance'!$E277,DATA2!$A$2:$A$482,0)),"")</f>
        <v/>
      </c>
      <c r="M277" s="31" t="str">
        <f>IFERROR(INDEX(DATA2!I$2:I$482,MATCH('Search for Assistance'!$E277,DATA2!$A$2:$A$482,0)),"")</f>
        <v/>
      </c>
      <c r="N277" s="31" t="str">
        <f>IFERROR(INDEX(DATA2!J$2:J$482,MATCH('Search for Assistance'!$E277,DATA2!$A$2:$A$482,0)),"")</f>
        <v/>
      </c>
      <c r="O277" s="31" t="str">
        <f>IFERROR(INDEX(DATA2!K$2:K$482,MATCH('Search for Assistance'!$E277,DATA2!$A$2:$A$482,0)),"")</f>
        <v/>
      </c>
      <c r="P277" s="31" t="str">
        <f>IFERROR(INDEX(DATA2!L$2:L$482,MATCH('Search for Assistance'!$E277,DATA2!$A$2:$A$482,0)),"")</f>
        <v/>
      </c>
      <c r="Q277" s="3"/>
    </row>
    <row r="278" spans="1:17" ht="64.150000000000006" customHeight="1" x14ac:dyDescent="0.4">
      <c r="A278" s="33"/>
      <c r="B278" s="33"/>
      <c r="C278" s="33"/>
      <c r="D278" s="33"/>
      <c r="E278" s="4">
        <f>DATA2!U257</f>
        <v>0</v>
      </c>
      <c r="F278" s="29" t="str">
        <f t="shared" si="4"/>
        <v/>
      </c>
      <c r="G278" s="30" t="str">
        <f>IFERROR(INDEX(DATA2!C$2:C$482,MATCH('Search for Assistance'!$E278,DATA2!$A$2:$A$482,0)),"")</f>
        <v/>
      </c>
      <c r="H278" s="30" t="str">
        <f>IFERROR(INDEX(DATA2!D$2:D$482,MATCH('Search for Assistance'!$E278,DATA2!$A$2:$A$482,0)),"")</f>
        <v/>
      </c>
      <c r="I278" s="31" t="str">
        <f>IFERROR(INDEX(DATA2!E$2:E$482,MATCH('Search for Assistance'!$E278,DATA2!$A$2:$A$482,0)),"")</f>
        <v/>
      </c>
      <c r="J278" s="31" t="str">
        <f>IFERROR(INDEX(DATA2!F$2:F$482,MATCH('Search for Assistance'!$E278,DATA2!$A$2:$A$482,0)),"")</f>
        <v/>
      </c>
      <c r="K278" s="31" t="str">
        <f>IFERROR(INDEX(DATA2!G$2:G$482,MATCH('Search for Assistance'!$E278,DATA2!$A$2:$A$482,0)),"")</f>
        <v/>
      </c>
      <c r="L278" s="31" t="str">
        <f>IFERROR(INDEX(DATA2!H$2:H$482,MATCH('Search for Assistance'!$E278,DATA2!$A$2:$A$482,0)),"")</f>
        <v/>
      </c>
      <c r="M278" s="31" t="str">
        <f>IFERROR(INDEX(DATA2!I$2:I$482,MATCH('Search for Assistance'!$E278,DATA2!$A$2:$A$482,0)),"")</f>
        <v/>
      </c>
      <c r="N278" s="31" t="str">
        <f>IFERROR(INDEX(DATA2!J$2:J$482,MATCH('Search for Assistance'!$E278,DATA2!$A$2:$A$482,0)),"")</f>
        <v/>
      </c>
      <c r="O278" s="31" t="str">
        <f>IFERROR(INDEX(DATA2!K$2:K$482,MATCH('Search for Assistance'!$E278,DATA2!$A$2:$A$482,0)),"")</f>
        <v/>
      </c>
      <c r="P278" s="31" t="str">
        <f>IFERROR(INDEX(DATA2!L$2:L$482,MATCH('Search for Assistance'!$E278,DATA2!$A$2:$A$482,0)),"")</f>
        <v/>
      </c>
      <c r="Q278" s="3"/>
    </row>
    <row r="279" spans="1:17" ht="64.150000000000006" customHeight="1" x14ac:dyDescent="0.4">
      <c r="A279" s="33"/>
      <c r="B279" s="33"/>
      <c r="C279" s="33"/>
      <c r="D279" s="33"/>
      <c r="E279" s="4">
        <f>DATA2!U258</f>
        <v>0</v>
      </c>
      <c r="F279" s="29" t="str">
        <f t="shared" si="4"/>
        <v/>
      </c>
      <c r="G279" s="30" t="str">
        <f>IFERROR(INDEX(DATA2!C$2:C$482,MATCH('Search for Assistance'!$E279,DATA2!$A$2:$A$482,0)),"")</f>
        <v/>
      </c>
      <c r="H279" s="30" t="str">
        <f>IFERROR(INDEX(DATA2!D$2:D$482,MATCH('Search for Assistance'!$E279,DATA2!$A$2:$A$482,0)),"")</f>
        <v/>
      </c>
      <c r="I279" s="31" t="str">
        <f>IFERROR(INDEX(DATA2!E$2:E$482,MATCH('Search for Assistance'!$E279,DATA2!$A$2:$A$482,0)),"")</f>
        <v/>
      </c>
      <c r="J279" s="31" t="str">
        <f>IFERROR(INDEX(DATA2!F$2:F$482,MATCH('Search for Assistance'!$E279,DATA2!$A$2:$A$482,0)),"")</f>
        <v/>
      </c>
      <c r="K279" s="31" t="str">
        <f>IFERROR(INDEX(DATA2!G$2:G$482,MATCH('Search for Assistance'!$E279,DATA2!$A$2:$A$482,0)),"")</f>
        <v/>
      </c>
      <c r="L279" s="31" t="str">
        <f>IFERROR(INDEX(DATA2!H$2:H$482,MATCH('Search for Assistance'!$E279,DATA2!$A$2:$A$482,0)),"")</f>
        <v/>
      </c>
      <c r="M279" s="31" t="str">
        <f>IFERROR(INDEX(DATA2!I$2:I$482,MATCH('Search for Assistance'!$E279,DATA2!$A$2:$A$482,0)),"")</f>
        <v/>
      </c>
      <c r="N279" s="31" t="str">
        <f>IFERROR(INDEX(DATA2!J$2:J$482,MATCH('Search for Assistance'!$E279,DATA2!$A$2:$A$482,0)),"")</f>
        <v/>
      </c>
      <c r="O279" s="31" t="str">
        <f>IFERROR(INDEX(DATA2!K$2:K$482,MATCH('Search for Assistance'!$E279,DATA2!$A$2:$A$482,0)),"")</f>
        <v/>
      </c>
      <c r="P279" s="31" t="str">
        <f>IFERROR(INDEX(DATA2!L$2:L$482,MATCH('Search for Assistance'!$E279,DATA2!$A$2:$A$482,0)),"")</f>
        <v/>
      </c>
      <c r="Q279" s="3"/>
    </row>
    <row r="280" spans="1:17" ht="64.150000000000006" customHeight="1" x14ac:dyDescent="0.4">
      <c r="A280" s="33"/>
      <c r="B280" s="33"/>
      <c r="C280" s="33"/>
      <c r="D280" s="33"/>
      <c r="E280" s="4">
        <f>DATA2!U259</f>
        <v>0</v>
      </c>
      <c r="F280" s="29" t="str">
        <f t="shared" si="4"/>
        <v/>
      </c>
      <c r="G280" s="30" t="str">
        <f>IFERROR(INDEX(DATA2!C$2:C$482,MATCH('Search for Assistance'!$E280,DATA2!$A$2:$A$482,0)),"")</f>
        <v/>
      </c>
      <c r="H280" s="30" t="str">
        <f>IFERROR(INDEX(DATA2!D$2:D$482,MATCH('Search for Assistance'!$E280,DATA2!$A$2:$A$482,0)),"")</f>
        <v/>
      </c>
      <c r="I280" s="31" t="str">
        <f>IFERROR(INDEX(DATA2!E$2:E$482,MATCH('Search for Assistance'!$E280,DATA2!$A$2:$A$482,0)),"")</f>
        <v/>
      </c>
      <c r="J280" s="31" t="str">
        <f>IFERROR(INDEX(DATA2!F$2:F$482,MATCH('Search for Assistance'!$E280,DATA2!$A$2:$A$482,0)),"")</f>
        <v/>
      </c>
      <c r="K280" s="31" t="str">
        <f>IFERROR(INDEX(DATA2!G$2:G$482,MATCH('Search for Assistance'!$E280,DATA2!$A$2:$A$482,0)),"")</f>
        <v/>
      </c>
      <c r="L280" s="31" t="str">
        <f>IFERROR(INDEX(DATA2!H$2:H$482,MATCH('Search for Assistance'!$E280,DATA2!$A$2:$A$482,0)),"")</f>
        <v/>
      </c>
      <c r="M280" s="31" t="str">
        <f>IFERROR(INDEX(DATA2!I$2:I$482,MATCH('Search for Assistance'!$E280,DATA2!$A$2:$A$482,0)),"")</f>
        <v/>
      </c>
      <c r="N280" s="31" t="str">
        <f>IFERROR(INDEX(DATA2!J$2:J$482,MATCH('Search for Assistance'!$E280,DATA2!$A$2:$A$482,0)),"")</f>
        <v/>
      </c>
      <c r="O280" s="31" t="str">
        <f>IFERROR(INDEX(DATA2!K$2:K$482,MATCH('Search for Assistance'!$E280,DATA2!$A$2:$A$482,0)),"")</f>
        <v/>
      </c>
      <c r="P280" s="31" t="str">
        <f>IFERROR(INDEX(DATA2!L$2:L$482,MATCH('Search for Assistance'!$E280,DATA2!$A$2:$A$482,0)),"")</f>
        <v/>
      </c>
      <c r="Q280" s="3"/>
    </row>
    <row r="281" spans="1:17" ht="64.150000000000006" customHeight="1" x14ac:dyDescent="0.4">
      <c r="A281" s="33"/>
      <c r="B281" s="33"/>
      <c r="C281" s="33"/>
      <c r="D281" s="33"/>
      <c r="E281" s="4">
        <f>DATA2!U260</f>
        <v>0</v>
      </c>
      <c r="F281" s="29" t="str">
        <f t="shared" si="4"/>
        <v/>
      </c>
      <c r="G281" s="30" t="str">
        <f>IFERROR(INDEX(DATA2!C$2:C$482,MATCH('Search for Assistance'!$E281,DATA2!$A$2:$A$482,0)),"")</f>
        <v/>
      </c>
      <c r="H281" s="30" t="str">
        <f>IFERROR(INDEX(DATA2!D$2:D$482,MATCH('Search for Assistance'!$E281,DATA2!$A$2:$A$482,0)),"")</f>
        <v/>
      </c>
      <c r="I281" s="31" t="str">
        <f>IFERROR(INDEX(DATA2!E$2:E$482,MATCH('Search for Assistance'!$E281,DATA2!$A$2:$A$482,0)),"")</f>
        <v/>
      </c>
      <c r="J281" s="31" t="str">
        <f>IFERROR(INDEX(DATA2!F$2:F$482,MATCH('Search for Assistance'!$E281,DATA2!$A$2:$A$482,0)),"")</f>
        <v/>
      </c>
      <c r="K281" s="31" t="str">
        <f>IFERROR(INDEX(DATA2!G$2:G$482,MATCH('Search for Assistance'!$E281,DATA2!$A$2:$A$482,0)),"")</f>
        <v/>
      </c>
      <c r="L281" s="31" t="str">
        <f>IFERROR(INDEX(DATA2!H$2:H$482,MATCH('Search for Assistance'!$E281,DATA2!$A$2:$A$482,0)),"")</f>
        <v/>
      </c>
      <c r="M281" s="31" t="str">
        <f>IFERROR(INDEX(DATA2!I$2:I$482,MATCH('Search for Assistance'!$E281,DATA2!$A$2:$A$482,0)),"")</f>
        <v/>
      </c>
      <c r="N281" s="31" t="str">
        <f>IFERROR(INDEX(DATA2!J$2:J$482,MATCH('Search for Assistance'!$E281,DATA2!$A$2:$A$482,0)),"")</f>
        <v/>
      </c>
      <c r="O281" s="31" t="str">
        <f>IFERROR(INDEX(DATA2!K$2:K$482,MATCH('Search for Assistance'!$E281,DATA2!$A$2:$A$482,0)),"")</f>
        <v/>
      </c>
      <c r="P281" s="31" t="str">
        <f>IFERROR(INDEX(DATA2!L$2:L$482,MATCH('Search for Assistance'!$E281,DATA2!$A$2:$A$482,0)),"")</f>
        <v/>
      </c>
      <c r="Q281" s="3"/>
    </row>
    <row r="282" spans="1:17" ht="64.150000000000006" customHeight="1" x14ac:dyDescent="0.4">
      <c r="A282" s="33"/>
      <c r="B282" s="33"/>
      <c r="C282" s="33"/>
      <c r="D282" s="33"/>
      <c r="E282" s="4">
        <f>DATA2!U261</f>
        <v>0</v>
      </c>
      <c r="F282" s="29" t="str">
        <f t="shared" si="4"/>
        <v/>
      </c>
      <c r="G282" s="30" t="str">
        <f>IFERROR(INDEX(DATA2!C$2:C$482,MATCH('Search for Assistance'!$E282,DATA2!$A$2:$A$482,0)),"")</f>
        <v/>
      </c>
      <c r="H282" s="30" t="str">
        <f>IFERROR(INDEX(DATA2!D$2:D$482,MATCH('Search for Assistance'!$E282,DATA2!$A$2:$A$482,0)),"")</f>
        <v/>
      </c>
      <c r="I282" s="31" t="str">
        <f>IFERROR(INDEX(DATA2!E$2:E$482,MATCH('Search for Assistance'!$E282,DATA2!$A$2:$A$482,0)),"")</f>
        <v/>
      </c>
      <c r="J282" s="31" t="str">
        <f>IFERROR(INDEX(DATA2!F$2:F$482,MATCH('Search for Assistance'!$E282,DATA2!$A$2:$A$482,0)),"")</f>
        <v/>
      </c>
      <c r="K282" s="31" t="str">
        <f>IFERROR(INDEX(DATA2!G$2:G$482,MATCH('Search for Assistance'!$E282,DATA2!$A$2:$A$482,0)),"")</f>
        <v/>
      </c>
      <c r="L282" s="31" t="str">
        <f>IFERROR(INDEX(DATA2!H$2:H$482,MATCH('Search for Assistance'!$E282,DATA2!$A$2:$A$482,0)),"")</f>
        <v/>
      </c>
      <c r="M282" s="31" t="str">
        <f>IFERROR(INDEX(DATA2!I$2:I$482,MATCH('Search for Assistance'!$E282,DATA2!$A$2:$A$482,0)),"")</f>
        <v/>
      </c>
      <c r="N282" s="31" t="str">
        <f>IFERROR(INDEX(DATA2!J$2:J$482,MATCH('Search for Assistance'!$E282,DATA2!$A$2:$A$482,0)),"")</f>
        <v/>
      </c>
      <c r="O282" s="31" t="str">
        <f>IFERROR(INDEX(DATA2!K$2:K$482,MATCH('Search for Assistance'!$E282,DATA2!$A$2:$A$482,0)),"")</f>
        <v/>
      </c>
      <c r="P282" s="31" t="str">
        <f>IFERROR(INDEX(DATA2!L$2:L$482,MATCH('Search for Assistance'!$E282,DATA2!$A$2:$A$482,0)),"")</f>
        <v/>
      </c>
      <c r="Q282" s="3"/>
    </row>
    <row r="283" spans="1:17" ht="64.150000000000006" customHeight="1" x14ac:dyDescent="0.4">
      <c r="A283" s="33"/>
      <c r="B283" s="33"/>
      <c r="C283" s="33"/>
      <c r="D283" s="33"/>
      <c r="E283" s="4">
        <f>DATA2!U262</f>
        <v>0</v>
      </c>
      <c r="F283" s="29" t="str">
        <f t="shared" si="4"/>
        <v/>
      </c>
      <c r="G283" s="30" t="str">
        <f>IFERROR(INDEX(DATA2!C$2:C$482,MATCH('Search for Assistance'!$E283,DATA2!$A$2:$A$482,0)),"")</f>
        <v/>
      </c>
      <c r="H283" s="30" t="str">
        <f>IFERROR(INDEX(DATA2!D$2:D$482,MATCH('Search for Assistance'!$E283,DATA2!$A$2:$A$482,0)),"")</f>
        <v/>
      </c>
      <c r="I283" s="31" t="str">
        <f>IFERROR(INDEX(DATA2!E$2:E$482,MATCH('Search for Assistance'!$E283,DATA2!$A$2:$A$482,0)),"")</f>
        <v/>
      </c>
      <c r="J283" s="31" t="str">
        <f>IFERROR(INDEX(DATA2!F$2:F$482,MATCH('Search for Assistance'!$E283,DATA2!$A$2:$A$482,0)),"")</f>
        <v/>
      </c>
      <c r="K283" s="31" t="str">
        <f>IFERROR(INDEX(DATA2!G$2:G$482,MATCH('Search for Assistance'!$E283,DATA2!$A$2:$A$482,0)),"")</f>
        <v/>
      </c>
      <c r="L283" s="31" t="str">
        <f>IFERROR(INDEX(DATA2!H$2:H$482,MATCH('Search for Assistance'!$E283,DATA2!$A$2:$A$482,0)),"")</f>
        <v/>
      </c>
      <c r="M283" s="31" t="str">
        <f>IFERROR(INDEX(DATA2!I$2:I$482,MATCH('Search for Assistance'!$E283,DATA2!$A$2:$A$482,0)),"")</f>
        <v/>
      </c>
      <c r="N283" s="31" t="str">
        <f>IFERROR(INDEX(DATA2!J$2:J$482,MATCH('Search for Assistance'!$E283,DATA2!$A$2:$A$482,0)),"")</f>
        <v/>
      </c>
      <c r="O283" s="31" t="str">
        <f>IFERROR(INDEX(DATA2!K$2:K$482,MATCH('Search for Assistance'!$E283,DATA2!$A$2:$A$482,0)),"")</f>
        <v/>
      </c>
      <c r="P283" s="31" t="str">
        <f>IFERROR(INDEX(DATA2!L$2:L$482,MATCH('Search for Assistance'!$E283,DATA2!$A$2:$A$482,0)),"")</f>
        <v/>
      </c>
      <c r="Q283" s="3"/>
    </row>
    <row r="284" spans="1:17" ht="64.150000000000006" customHeight="1" x14ac:dyDescent="0.4">
      <c r="A284" s="33"/>
      <c r="B284" s="33"/>
      <c r="C284" s="33"/>
      <c r="D284" s="33"/>
      <c r="E284" s="4">
        <f>DATA2!U263</f>
        <v>0</v>
      </c>
      <c r="F284" s="29" t="str">
        <f t="shared" si="4"/>
        <v/>
      </c>
      <c r="G284" s="30" t="str">
        <f>IFERROR(INDEX(DATA2!C$2:C$482,MATCH('Search for Assistance'!$E284,DATA2!$A$2:$A$482,0)),"")</f>
        <v/>
      </c>
      <c r="H284" s="30" t="str">
        <f>IFERROR(INDEX(DATA2!D$2:D$482,MATCH('Search for Assistance'!$E284,DATA2!$A$2:$A$482,0)),"")</f>
        <v/>
      </c>
      <c r="I284" s="31" t="str">
        <f>IFERROR(INDEX(DATA2!E$2:E$482,MATCH('Search for Assistance'!$E284,DATA2!$A$2:$A$482,0)),"")</f>
        <v/>
      </c>
      <c r="J284" s="31" t="str">
        <f>IFERROR(INDEX(DATA2!F$2:F$482,MATCH('Search for Assistance'!$E284,DATA2!$A$2:$A$482,0)),"")</f>
        <v/>
      </c>
      <c r="K284" s="31" t="str">
        <f>IFERROR(INDEX(DATA2!G$2:G$482,MATCH('Search for Assistance'!$E284,DATA2!$A$2:$A$482,0)),"")</f>
        <v/>
      </c>
      <c r="L284" s="31" t="str">
        <f>IFERROR(INDEX(DATA2!H$2:H$482,MATCH('Search for Assistance'!$E284,DATA2!$A$2:$A$482,0)),"")</f>
        <v/>
      </c>
      <c r="M284" s="31" t="str">
        <f>IFERROR(INDEX(DATA2!I$2:I$482,MATCH('Search for Assistance'!$E284,DATA2!$A$2:$A$482,0)),"")</f>
        <v/>
      </c>
      <c r="N284" s="31" t="str">
        <f>IFERROR(INDEX(DATA2!J$2:J$482,MATCH('Search for Assistance'!$E284,DATA2!$A$2:$A$482,0)),"")</f>
        <v/>
      </c>
      <c r="O284" s="31" t="str">
        <f>IFERROR(INDEX(DATA2!K$2:K$482,MATCH('Search for Assistance'!$E284,DATA2!$A$2:$A$482,0)),"")</f>
        <v/>
      </c>
      <c r="P284" s="31" t="str">
        <f>IFERROR(INDEX(DATA2!L$2:L$482,MATCH('Search for Assistance'!$E284,DATA2!$A$2:$A$482,0)),"")</f>
        <v/>
      </c>
      <c r="Q284" s="3"/>
    </row>
    <row r="285" spans="1:17" ht="64.150000000000006" customHeight="1" x14ac:dyDescent="0.4">
      <c r="A285" s="33"/>
      <c r="B285" s="33"/>
      <c r="C285" s="33"/>
      <c r="D285" s="33"/>
      <c r="E285" s="4">
        <f>DATA2!U264</f>
        <v>0</v>
      </c>
      <c r="F285" s="29" t="str">
        <f t="shared" si="4"/>
        <v/>
      </c>
      <c r="G285" s="30" t="str">
        <f>IFERROR(INDEX(DATA2!C$2:C$482,MATCH('Search for Assistance'!$E285,DATA2!$A$2:$A$482,0)),"")</f>
        <v/>
      </c>
      <c r="H285" s="30" t="str">
        <f>IFERROR(INDEX(DATA2!D$2:D$482,MATCH('Search for Assistance'!$E285,DATA2!$A$2:$A$482,0)),"")</f>
        <v/>
      </c>
      <c r="I285" s="31" t="str">
        <f>IFERROR(INDEX(DATA2!E$2:E$482,MATCH('Search for Assistance'!$E285,DATA2!$A$2:$A$482,0)),"")</f>
        <v/>
      </c>
      <c r="J285" s="31" t="str">
        <f>IFERROR(INDEX(DATA2!F$2:F$482,MATCH('Search for Assistance'!$E285,DATA2!$A$2:$A$482,0)),"")</f>
        <v/>
      </c>
      <c r="K285" s="31" t="str">
        <f>IFERROR(INDEX(DATA2!G$2:G$482,MATCH('Search for Assistance'!$E285,DATA2!$A$2:$A$482,0)),"")</f>
        <v/>
      </c>
      <c r="L285" s="31" t="str">
        <f>IFERROR(INDEX(DATA2!H$2:H$482,MATCH('Search for Assistance'!$E285,DATA2!$A$2:$A$482,0)),"")</f>
        <v/>
      </c>
      <c r="M285" s="31" t="str">
        <f>IFERROR(INDEX(DATA2!I$2:I$482,MATCH('Search for Assistance'!$E285,DATA2!$A$2:$A$482,0)),"")</f>
        <v/>
      </c>
      <c r="N285" s="31" t="str">
        <f>IFERROR(INDEX(DATA2!J$2:J$482,MATCH('Search for Assistance'!$E285,DATA2!$A$2:$A$482,0)),"")</f>
        <v/>
      </c>
      <c r="O285" s="31" t="str">
        <f>IFERROR(INDEX(DATA2!K$2:K$482,MATCH('Search for Assistance'!$E285,DATA2!$A$2:$A$482,0)),"")</f>
        <v/>
      </c>
      <c r="P285" s="31" t="str">
        <f>IFERROR(INDEX(DATA2!L$2:L$482,MATCH('Search for Assistance'!$E285,DATA2!$A$2:$A$482,0)),"")</f>
        <v/>
      </c>
      <c r="Q285" s="3"/>
    </row>
    <row r="286" spans="1:17" ht="64.150000000000006" customHeight="1" x14ac:dyDescent="0.4">
      <c r="A286" s="33"/>
      <c r="B286" s="33"/>
      <c r="C286" s="33"/>
      <c r="D286" s="33"/>
      <c r="E286" s="4">
        <f>DATA2!U265</f>
        <v>0</v>
      </c>
      <c r="F286" s="29" t="str">
        <f t="shared" si="4"/>
        <v/>
      </c>
      <c r="G286" s="30" t="str">
        <f>IFERROR(INDEX(DATA2!C$2:C$482,MATCH('Search for Assistance'!$E286,DATA2!$A$2:$A$482,0)),"")</f>
        <v/>
      </c>
      <c r="H286" s="30" t="str">
        <f>IFERROR(INDEX(DATA2!D$2:D$482,MATCH('Search for Assistance'!$E286,DATA2!$A$2:$A$482,0)),"")</f>
        <v/>
      </c>
      <c r="I286" s="31" t="str">
        <f>IFERROR(INDEX(DATA2!E$2:E$482,MATCH('Search for Assistance'!$E286,DATA2!$A$2:$A$482,0)),"")</f>
        <v/>
      </c>
      <c r="J286" s="31" t="str">
        <f>IFERROR(INDEX(DATA2!F$2:F$482,MATCH('Search for Assistance'!$E286,DATA2!$A$2:$A$482,0)),"")</f>
        <v/>
      </c>
      <c r="K286" s="31" t="str">
        <f>IFERROR(INDEX(DATA2!G$2:G$482,MATCH('Search for Assistance'!$E286,DATA2!$A$2:$A$482,0)),"")</f>
        <v/>
      </c>
      <c r="L286" s="31" t="str">
        <f>IFERROR(INDEX(DATA2!H$2:H$482,MATCH('Search for Assistance'!$E286,DATA2!$A$2:$A$482,0)),"")</f>
        <v/>
      </c>
      <c r="M286" s="31" t="str">
        <f>IFERROR(INDEX(DATA2!I$2:I$482,MATCH('Search for Assistance'!$E286,DATA2!$A$2:$A$482,0)),"")</f>
        <v/>
      </c>
      <c r="N286" s="31" t="str">
        <f>IFERROR(INDEX(DATA2!J$2:J$482,MATCH('Search for Assistance'!$E286,DATA2!$A$2:$A$482,0)),"")</f>
        <v/>
      </c>
      <c r="O286" s="31" t="str">
        <f>IFERROR(INDEX(DATA2!K$2:K$482,MATCH('Search for Assistance'!$E286,DATA2!$A$2:$A$482,0)),"")</f>
        <v/>
      </c>
      <c r="P286" s="31" t="str">
        <f>IFERROR(INDEX(DATA2!L$2:L$482,MATCH('Search for Assistance'!$E286,DATA2!$A$2:$A$482,0)),"")</f>
        <v/>
      </c>
      <c r="Q286" s="3"/>
    </row>
    <row r="287" spans="1:17" ht="64.150000000000006" customHeight="1" x14ac:dyDescent="0.4">
      <c r="A287" s="33"/>
      <c r="B287" s="33"/>
      <c r="C287" s="33"/>
      <c r="D287" s="33"/>
      <c r="E287" s="4">
        <f>DATA2!U266</f>
        <v>0</v>
      </c>
      <c r="F287" s="29" t="str">
        <f t="shared" si="4"/>
        <v/>
      </c>
      <c r="G287" s="30" t="str">
        <f>IFERROR(INDEX(DATA2!C$2:C$482,MATCH('Search for Assistance'!$E287,DATA2!$A$2:$A$482,0)),"")</f>
        <v/>
      </c>
      <c r="H287" s="30" t="str">
        <f>IFERROR(INDEX(DATA2!D$2:D$482,MATCH('Search for Assistance'!$E287,DATA2!$A$2:$A$482,0)),"")</f>
        <v/>
      </c>
      <c r="I287" s="31" t="str">
        <f>IFERROR(INDEX(DATA2!E$2:E$482,MATCH('Search for Assistance'!$E287,DATA2!$A$2:$A$482,0)),"")</f>
        <v/>
      </c>
      <c r="J287" s="31" t="str">
        <f>IFERROR(INDEX(DATA2!F$2:F$482,MATCH('Search for Assistance'!$E287,DATA2!$A$2:$A$482,0)),"")</f>
        <v/>
      </c>
      <c r="K287" s="31" t="str">
        <f>IFERROR(INDEX(DATA2!G$2:G$482,MATCH('Search for Assistance'!$E287,DATA2!$A$2:$A$482,0)),"")</f>
        <v/>
      </c>
      <c r="L287" s="31" t="str">
        <f>IFERROR(INDEX(DATA2!H$2:H$482,MATCH('Search for Assistance'!$E287,DATA2!$A$2:$A$482,0)),"")</f>
        <v/>
      </c>
      <c r="M287" s="31" t="str">
        <f>IFERROR(INDEX(DATA2!I$2:I$482,MATCH('Search for Assistance'!$E287,DATA2!$A$2:$A$482,0)),"")</f>
        <v/>
      </c>
      <c r="N287" s="31" t="str">
        <f>IFERROR(INDEX(DATA2!J$2:J$482,MATCH('Search for Assistance'!$E287,DATA2!$A$2:$A$482,0)),"")</f>
        <v/>
      </c>
      <c r="O287" s="31" t="str">
        <f>IFERROR(INDEX(DATA2!K$2:K$482,MATCH('Search for Assistance'!$E287,DATA2!$A$2:$A$482,0)),"")</f>
        <v/>
      </c>
      <c r="P287" s="31" t="str">
        <f>IFERROR(INDEX(DATA2!L$2:L$482,MATCH('Search for Assistance'!$E287,DATA2!$A$2:$A$482,0)),"")</f>
        <v/>
      </c>
      <c r="Q287" s="3"/>
    </row>
    <row r="288" spans="1:17" ht="64.150000000000006" customHeight="1" x14ac:dyDescent="0.4">
      <c r="A288" s="33"/>
      <c r="B288" s="33"/>
      <c r="C288" s="33"/>
      <c r="D288" s="33"/>
      <c r="E288" s="4">
        <f>DATA2!U267</f>
        <v>0</v>
      </c>
      <c r="F288" s="29" t="str">
        <f t="shared" si="4"/>
        <v/>
      </c>
      <c r="G288" s="30" t="str">
        <f>IFERROR(INDEX(DATA2!C$2:C$482,MATCH('Search for Assistance'!$E288,DATA2!$A$2:$A$482,0)),"")</f>
        <v/>
      </c>
      <c r="H288" s="30" t="str">
        <f>IFERROR(INDEX(DATA2!D$2:D$482,MATCH('Search for Assistance'!$E288,DATA2!$A$2:$A$482,0)),"")</f>
        <v/>
      </c>
      <c r="I288" s="31" t="str">
        <f>IFERROR(INDEX(DATA2!E$2:E$482,MATCH('Search for Assistance'!$E288,DATA2!$A$2:$A$482,0)),"")</f>
        <v/>
      </c>
      <c r="J288" s="31" t="str">
        <f>IFERROR(INDEX(DATA2!F$2:F$482,MATCH('Search for Assistance'!$E288,DATA2!$A$2:$A$482,0)),"")</f>
        <v/>
      </c>
      <c r="K288" s="31" t="str">
        <f>IFERROR(INDEX(DATA2!G$2:G$482,MATCH('Search for Assistance'!$E288,DATA2!$A$2:$A$482,0)),"")</f>
        <v/>
      </c>
      <c r="L288" s="31" t="str">
        <f>IFERROR(INDEX(DATA2!H$2:H$482,MATCH('Search for Assistance'!$E288,DATA2!$A$2:$A$482,0)),"")</f>
        <v/>
      </c>
      <c r="M288" s="31" t="str">
        <f>IFERROR(INDEX(DATA2!I$2:I$482,MATCH('Search for Assistance'!$E288,DATA2!$A$2:$A$482,0)),"")</f>
        <v/>
      </c>
      <c r="N288" s="31" t="str">
        <f>IFERROR(INDEX(DATA2!J$2:J$482,MATCH('Search for Assistance'!$E288,DATA2!$A$2:$A$482,0)),"")</f>
        <v/>
      </c>
      <c r="O288" s="31" t="str">
        <f>IFERROR(INDEX(DATA2!K$2:K$482,MATCH('Search for Assistance'!$E288,DATA2!$A$2:$A$482,0)),"")</f>
        <v/>
      </c>
      <c r="P288" s="31" t="str">
        <f>IFERROR(INDEX(DATA2!L$2:L$482,MATCH('Search for Assistance'!$E288,DATA2!$A$2:$A$482,0)),"")</f>
        <v/>
      </c>
      <c r="Q288" s="3"/>
    </row>
    <row r="289" spans="1:17" ht="64.150000000000006" customHeight="1" x14ac:dyDescent="0.4">
      <c r="A289" s="33"/>
      <c r="B289" s="33"/>
      <c r="C289" s="33"/>
      <c r="D289" s="33"/>
      <c r="E289" s="4">
        <f>DATA2!U268</f>
        <v>0</v>
      </c>
      <c r="F289" s="29" t="str">
        <f t="shared" si="4"/>
        <v/>
      </c>
      <c r="G289" s="30" t="str">
        <f>IFERROR(INDEX(DATA2!C$2:C$482,MATCH('Search for Assistance'!$E289,DATA2!$A$2:$A$482,0)),"")</f>
        <v/>
      </c>
      <c r="H289" s="30" t="str">
        <f>IFERROR(INDEX(DATA2!D$2:D$482,MATCH('Search for Assistance'!$E289,DATA2!$A$2:$A$482,0)),"")</f>
        <v/>
      </c>
      <c r="I289" s="31" t="str">
        <f>IFERROR(INDEX(DATA2!E$2:E$482,MATCH('Search for Assistance'!$E289,DATA2!$A$2:$A$482,0)),"")</f>
        <v/>
      </c>
      <c r="J289" s="31" t="str">
        <f>IFERROR(INDEX(DATA2!F$2:F$482,MATCH('Search for Assistance'!$E289,DATA2!$A$2:$A$482,0)),"")</f>
        <v/>
      </c>
      <c r="K289" s="31" t="str">
        <f>IFERROR(INDEX(DATA2!G$2:G$482,MATCH('Search for Assistance'!$E289,DATA2!$A$2:$A$482,0)),"")</f>
        <v/>
      </c>
      <c r="L289" s="31" t="str">
        <f>IFERROR(INDEX(DATA2!H$2:H$482,MATCH('Search for Assistance'!$E289,DATA2!$A$2:$A$482,0)),"")</f>
        <v/>
      </c>
      <c r="M289" s="31" t="str">
        <f>IFERROR(INDEX(DATA2!I$2:I$482,MATCH('Search for Assistance'!$E289,DATA2!$A$2:$A$482,0)),"")</f>
        <v/>
      </c>
      <c r="N289" s="31" t="str">
        <f>IFERROR(INDEX(DATA2!J$2:J$482,MATCH('Search for Assistance'!$E289,DATA2!$A$2:$A$482,0)),"")</f>
        <v/>
      </c>
      <c r="O289" s="31" t="str">
        <f>IFERROR(INDEX(DATA2!K$2:K$482,MATCH('Search for Assistance'!$E289,DATA2!$A$2:$A$482,0)),"")</f>
        <v/>
      </c>
      <c r="P289" s="31" t="str">
        <f>IFERROR(INDEX(DATA2!L$2:L$482,MATCH('Search for Assistance'!$E289,DATA2!$A$2:$A$482,0)),"")</f>
        <v/>
      </c>
      <c r="Q289" s="3"/>
    </row>
    <row r="290" spans="1:17" ht="64.150000000000006" customHeight="1" x14ac:dyDescent="0.4">
      <c r="A290" s="33"/>
      <c r="B290" s="33"/>
      <c r="C290" s="33"/>
      <c r="D290" s="33"/>
      <c r="E290" s="4">
        <f>DATA2!U269</f>
        <v>0</v>
      </c>
      <c r="F290" s="29" t="str">
        <f t="shared" si="4"/>
        <v/>
      </c>
      <c r="G290" s="30" t="str">
        <f>IFERROR(INDEX(DATA2!C$2:C$482,MATCH('Search for Assistance'!$E290,DATA2!$A$2:$A$482,0)),"")</f>
        <v/>
      </c>
      <c r="H290" s="30" t="str">
        <f>IFERROR(INDEX(DATA2!D$2:D$482,MATCH('Search for Assistance'!$E290,DATA2!$A$2:$A$482,0)),"")</f>
        <v/>
      </c>
      <c r="I290" s="31" t="str">
        <f>IFERROR(INDEX(DATA2!E$2:E$482,MATCH('Search for Assistance'!$E290,DATA2!$A$2:$A$482,0)),"")</f>
        <v/>
      </c>
      <c r="J290" s="31" t="str">
        <f>IFERROR(INDEX(DATA2!F$2:F$482,MATCH('Search for Assistance'!$E290,DATA2!$A$2:$A$482,0)),"")</f>
        <v/>
      </c>
      <c r="K290" s="31" t="str">
        <f>IFERROR(INDEX(DATA2!G$2:G$482,MATCH('Search for Assistance'!$E290,DATA2!$A$2:$A$482,0)),"")</f>
        <v/>
      </c>
      <c r="L290" s="31" t="str">
        <f>IFERROR(INDEX(DATA2!H$2:H$482,MATCH('Search for Assistance'!$E290,DATA2!$A$2:$A$482,0)),"")</f>
        <v/>
      </c>
      <c r="M290" s="31" t="str">
        <f>IFERROR(INDEX(DATA2!I$2:I$482,MATCH('Search for Assistance'!$E290,DATA2!$A$2:$A$482,0)),"")</f>
        <v/>
      </c>
      <c r="N290" s="31" t="str">
        <f>IFERROR(INDEX(DATA2!J$2:J$482,MATCH('Search for Assistance'!$E290,DATA2!$A$2:$A$482,0)),"")</f>
        <v/>
      </c>
      <c r="O290" s="31" t="str">
        <f>IFERROR(INDEX(DATA2!K$2:K$482,MATCH('Search for Assistance'!$E290,DATA2!$A$2:$A$482,0)),"")</f>
        <v/>
      </c>
      <c r="P290" s="31" t="str">
        <f>IFERROR(INDEX(DATA2!L$2:L$482,MATCH('Search for Assistance'!$E290,DATA2!$A$2:$A$482,0)),"")</f>
        <v/>
      </c>
      <c r="Q290" s="3"/>
    </row>
    <row r="291" spans="1:17" ht="64.150000000000006" customHeight="1" x14ac:dyDescent="0.4">
      <c r="A291" s="33"/>
      <c r="B291" s="33"/>
      <c r="C291" s="33"/>
      <c r="D291" s="33"/>
      <c r="E291" s="4">
        <f>DATA2!U270</f>
        <v>0</v>
      </c>
      <c r="F291" s="29" t="str">
        <f t="shared" si="4"/>
        <v/>
      </c>
      <c r="G291" s="30" t="str">
        <f>IFERROR(INDEX(DATA2!C$2:C$482,MATCH('Search for Assistance'!$E291,DATA2!$A$2:$A$482,0)),"")</f>
        <v/>
      </c>
      <c r="H291" s="30" t="str">
        <f>IFERROR(INDEX(DATA2!D$2:D$482,MATCH('Search for Assistance'!$E291,DATA2!$A$2:$A$482,0)),"")</f>
        <v/>
      </c>
      <c r="I291" s="31" t="str">
        <f>IFERROR(INDEX(DATA2!E$2:E$482,MATCH('Search for Assistance'!$E291,DATA2!$A$2:$A$482,0)),"")</f>
        <v/>
      </c>
      <c r="J291" s="31" t="str">
        <f>IFERROR(INDEX(DATA2!F$2:F$482,MATCH('Search for Assistance'!$E291,DATA2!$A$2:$A$482,0)),"")</f>
        <v/>
      </c>
      <c r="K291" s="31" t="str">
        <f>IFERROR(INDEX(DATA2!G$2:G$482,MATCH('Search for Assistance'!$E291,DATA2!$A$2:$A$482,0)),"")</f>
        <v/>
      </c>
      <c r="L291" s="31" t="str">
        <f>IFERROR(INDEX(DATA2!H$2:H$482,MATCH('Search for Assistance'!$E291,DATA2!$A$2:$A$482,0)),"")</f>
        <v/>
      </c>
      <c r="M291" s="31" t="str">
        <f>IFERROR(INDEX(DATA2!I$2:I$482,MATCH('Search for Assistance'!$E291,DATA2!$A$2:$A$482,0)),"")</f>
        <v/>
      </c>
      <c r="N291" s="31" t="str">
        <f>IFERROR(INDEX(DATA2!J$2:J$482,MATCH('Search for Assistance'!$E291,DATA2!$A$2:$A$482,0)),"")</f>
        <v/>
      </c>
      <c r="O291" s="31" t="str">
        <f>IFERROR(INDEX(DATA2!K$2:K$482,MATCH('Search for Assistance'!$E291,DATA2!$A$2:$A$482,0)),"")</f>
        <v/>
      </c>
      <c r="P291" s="31" t="str">
        <f>IFERROR(INDEX(DATA2!L$2:L$482,MATCH('Search for Assistance'!$E291,DATA2!$A$2:$A$482,0)),"")</f>
        <v/>
      </c>
      <c r="Q291" s="3"/>
    </row>
    <row r="292" spans="1:17" ht="64.150000000000006" customHeight="1" x14ac:dyDescent="0.4">
      <c r="A292" s="33"/>
      <c r="B292" s="33"/>
      <c r="C292" s="33"/>
      <c r="D292" s="33"/>
      <c r="E292" s="4">
        <f>DATA2!U271</f>
        <v>0</v>
      </c>
      <c r="F292" s="29" t="str">
        <f t="shared" si="4"/>
        <v/>
      </c>
      <c r="G292" s="30" t="str">
        <f>IFERROR(INDEX(DATA2!C$2:C$482,MATCH('Search for Assistance'!$E292,DATA2!$A$2:$A$482,0)),"")</f>
        <v/>
      </c>
      <c r="H292" s="30" t="str">
        <f>IFERROR(INDEX(DATA2!D$2:D$482,MATCH('Search for Assistance'!$E292,DATA2!$A$2:$A$482,0)),"")</f>
        <v/>
      </c>
      <c r="I292" s="31" t="str">
        <f>IFERROR(INDEX(DATA2!E$2:E$482,MATCH('Search for Assistance'!$E292,DATA2!$A$2:$A$482,0)),"")</f>
        <v/>
      </c>
      <c r="J292" s="31" t="str">
        <f>IFERROR(INDEX(DATA2!F$2:F$482,MATCH('Search for Assistance'!$E292,DATA2!$A$2:$A$482,0)),"")</f>
        <v/>
      </c>
      <c r="K292" s="31" t="str">
        <f>IFERROR(INDEX(DATA2!G$2:G$482,MATCH('Search for Assistance'!$E292,DATA2!$A$2:$A$482,0)),"")</f>
        <v/>
      </c>
      <c r="L292" s="31" t="str">
        <f>IFERROR(INDEX(DATA2!H$2:H$482,MATCH('Search for Assistance'!$E292,DATA2!$A$2:$A$482,0)),"")</f>
        <v/>
      </c>
      <c r="M292" s="31" t="str">
        <f>IFERROR(INDEX(DATA2!I$2:I$482,MATCH('Search for Assistance'!$E292,DATA2!$A$2:$A$482,0)),"")</f>
        <v/>
      </c>
      <c r="N292" s="31" t="str">
        <f>IFERROR(INDEX(DATA2!J$2:J$482,MATCH('Search for Assistance'!$E292,DATA2!$A$2:$A$482,0)),"")</f>
        <v/>
      </c>
      <c r="O292" s="31" t="str">
        <f>IFERROR(INDEX(DATA2!K$2:K$482,MATCH('Search for Assistance'!$E292,DATA2!$A$2:$A$482,0)),"")</f>
        <v/>
      </c>
      <c r="P292" s="31" t="str">
        <f>IFERROR(INDEX(DATA2!L$2:L$482,MATCH('Search for Assistance'!$E292,DATA2!$A$2:$A$482,0)),"")</f>
        <v/>
      </c>
      <c r="Q292" s="3"/>
    </row>
    <row r="293" spans="1:17" ht="64.150000000000006" customHeight="1" x14ac:dyDescent="0.4">
      <c r="A293" s="33"/>
      <c r="B293" s="33"/>
      <c r="C293" s="33"/>
      <c r="D293" s="33"/>
      <c r="E293" s="4">
        <f>DATA2!U272</f>
        <v>0</v>
      </c>
      <c r="F293" s="29" t="str">
        <f t="shared" si="4"/>
        <v/>
      </c>
      <c r="G293" s="30" t="str">
        <f>IFERROR(INDEX(DATA2!C$2:C$482,MATCH('Search for Assistance'!$E293,DATA2!$A$2:$A$482,0)),"")</f>
        <v/>
      </c>
      <c r="H293" s="30" t="str">
        <f>IFERROR(INDEX(DATA2!D$2:D$482,MATCH('Search for Assistance'!$E293,DATA2!$A$2:$A$482,0)),"")</f>
        <v/>
      </c>
      <c r="I293" s="31" t="str">
        <f>IFERROR(INDEX(DATA2!E$2:E$482,MATCH('Search for Assistance'!$E293,DATA2!$A$2:$A$482,0)),"")</f>
        <v/>
      </c>
      <c r="J293" s="31" t="str">
        <f>IFERROR(INDEX(DATA2!F$2:F$482,MATCH('Search for Assistance'!$E293,DATA2!$A$2:$A$482,0)),"")</f>
        <v/>
      </c>
      <c r="K293" s="31" t="str">
        <f>IFERROR(INDEX(DATA2!G$2:G$482,MATCH('Search for Assistance'!$E293,DATA2!$A$2:$A$482,0)),"")</f>
        <v/>
      </c>
      <c r="L293" s="31" t="str">
        <f>IFERROR(INDEX(DATA2!H$2:H$482,MATCH('Search for Assistance'!$E293,DATA2!$A$2:$A$482,0)),"")</f>
        <v/>
      </c>
      <c r="M293" s="31" t="str">
        <f>IFERROR(INDEX(DATA2!I$2:I$482,MATCH('Search for Assistance'!$E293,DATA2!$A$2:$A$482,0)),"")</f>
        <v/>
      </c>
      <c r="N293" s="31" t="str">
        <f>IFERROR(INDEX(DATA2!J$2:J$482,MATCH('Search for Assistance'!$E293,DATA2!$A$2:$A$482,0)),"")</f>
        <v/>
      </c>
      <c r="O293" s="31" t="str">
        <f>IFERROR(INDEX(DATA2!K$2:K$482,MATCH('Search for Assistance'!$E293,DATA2!$A$2:$A$482,0)),"")</f>
        <v/>
      </c>
      <c r="P293" s="31" t="str">
        <f>IFERROR(INDEX(DATA2!L$2:L$482,MATCH('Search for Assistance'!$E293,DATA2!$A$2:$A$482,0)),"")</f>
        <v/>
      </c>
      <c r="Q293" s="3"/>
    </row>
    <row r="294" spans="1:17" ht="64.150000000000006" customHeight="1" x14ac:dyDescent="0.4">
      <c r="A294" s="33"/>
      <c r="B294" s="33"/>
      <c r="C294" s="33"/>
      <c r="D294" s="33"/>
      <c r="E294" s="4">
        <f>DATA2!U273</f>
        <v>0</v>
      </c>
      <c r="F294" s="29" t="str">
        <f t="shared" si="4"/>
        <v/>
      </c>
      <c r="G294" s="30" t="str">
        <f>IFERROR(INDEX(DATA2!C$2:C$482,MATCH('Search for Assistance'!$E294,DATA2!$A$2:$A$482,0)),"")</f>
        <v/>
      </c>
      <c r="H294" s="30" t="str">
        <f>IFERROR(INDEX(DATA2!D$2:D$482,MATCH('Search for Assistance'!$E294,DATA2!$A$2:$A$482,0)),"")</f>
        <v/>
      </c>
      <c r="I294" s="31" t="str">
        <f>IFERROR(INDEX(DATA2!E$2:E$482,MATCH('Search for Assistance'!$E294,DATA2!$A$2:$A$482,0)),"")</f>
        <v/>
      </c>
      <c r="J294" s="31" t="str">
        <f>IFERROR(INDEX(DATA2!F$2:F$482,MATCH('Search for Assistance'!$E294,DATA2!$A$2:$A$482,0)),"")</f>
        <v/>
      </c>
      <c r="K294" s="31" t="str">
        <f>IFERROR(INDEX(DATA2!G$2:G$482,MATCH('Search for Assistance'!$E294,DATA2!$A$2:$A$482,0)),"")</f>
        <v/>
      </c>
      <c r="L294" s="31" t="str">
        <f>IFERROR(INDEX(DATA2!H$2:H$482,MATCH('Search for Assistance'!$E294,DATA2!$A$2:$A$482,0)),"")</f>
        <v/>
      </c>
      <c r="M294" s="31" t="str">
        <f>IFERROR(INDEX(DATA2!I$2:I$482,MATCH('Search for Assistance'!$E294,DATA2!$A$2:$A$482,0)),"")</f>
        <v/>
      </c>
      <c r="N294" s="31" t="str">
        <f>IFERROR(INDEX(DATA2!J$2:J$482,MATCH('Search for Assistance'!$E294,DATA2!$A$2:$A$482,0)),"")</f>
        <v/>
      </c>
      <c r="O294" s="31" t="str">
        <f>IFERROR(INDEX(DATA2!K$2:K$482,MATCH('Search for Assistance'!$E294,DATA2!$A$2:$A$482,0)),"")</f>
        <v/>
      </c>
      <c r="P294" s="31" t="str">
        <f>IFERROR(INDEX(DATA2!L$2:L$482,MATCH('Search for Assistance'!$E294,DATA2!$A$2:$A$482,0)),"")</f>
        <v/>
      </c>
      <c r="Q294" s="3"/>
    </row>
    <row r="295" spans="1:17" ht="64.150000000000006" customHeight="1" x14ac:dyDescent="0.4">
      <c r="A295" s="33"/>
      <c r="B295" s="33"/>
      <c r="C295" s="33"/>
      <c r="D295" s="33"/>
      <c r="E295" s="4">
        <f>DATA2!U274</f>
        <v>0</v>
      </c>
      <c r="F295" s="29" t="str">
        <f t="shared" si="4"/>
        <v/>
      </c>
      <c r="G295" s="30" t="str">
        <f>IFERROR(INDEX(DATA2!C$2:C$482,MATCH('Search for Assistance'!$E295,DATA2!$A$2:$A$482,0)),"")</f>
        <v/>
      </c>
      <c r="H295" s="30" t="str">
        <f>IFERROR(INDEX(DATA2!D$2:D$482,MATCH('Search for Assistance'!$E295,DATA2!$A$2:$A$482,0)),"")</f>
        <v/>
      </c>
      <c r="I295" s="31" t="str">
        <f>IFERROR(INDEX(DATA2!E$2:E$482,MATCH('Search for Assistance'!$E295,DATA2!$A$2:$A$482,0)),"")</f>
        <v/>
      </c>
      <c r="J295" s="31" t="str">
        <f>IFERROR(INDEX(DATA2!F$2:F$482,MATCH('Search for Assistance'!$E295,DATA2!$A$2:$A$482,0)),"")</f>
        <v/>
      </c>
      <c r="K295" s="31" t="str">
        <f>IFERROR(INDEX(DATA2!G$2:G$482,MATCH('Search for Assistance'!$E295,DATA2!$A$2:$A$482,0)),"")</f>
        <v/>
      </c>
      <c r="L295" s="31" t="str">
        <f>IFERROR(INDEX(DATA2!H$2:H$482,MATCH('Search for Assistance'!$E295,DATA2!$A$2:$A$482,0)),"")</f>
        <v/>
      </c>
      <c r="M295" s="31" t="str">
        <f>IFERROR(INDEX(DATA2!I$2:I$482,MATCH('Search for Assistance'!$E295,DATA2!$A$2:$A$482,0)),"")</f>
        <v/>
      </c>
      <c r="N295" s="31" t="str">
        <f>IFERROR(INDEX(DATA2!J$2:J$482,MATCH('Search for Assistance'!$E295,DATA2!$A$2:$A$482,0)),"")</f>
        <v/>
      </c>
      <c r="O295" s="31" t="str">
        <f>IFERROR(INDEX(DATA2!K$2:K$482,MATCH('Search for Assistance'!$E295,DATA2!$A$2:$A$482,0)),"")</f>
        <v/>
      </c>
      <c r="P295" s="31" t="str">
        <f>IFERROR(INDEX(DATA2!L$2:L$482,MATCH('Search for Assistance'!$E295,DATA2!$A$2:$A$482,0)),"")</f>
        <v/>
      </c>
      <c r="Q295" s="3"/>
    </row>
    <row r="296" spans="1:17" ht="64.150000000000006" customHeight="1" x14ac:dyDescent="0.4">
      <c r="A296" s="33"/>
      <c r="B296" s="33"/>
      <c r="C296" s="33"/>
      <c r="D296" s="33"/>
      <c r="E296" s="4">
        <f>DATA2!U275</f>
        <v>0</v>
      </c>
      <c r="F296" s="29" t="str">
        <f t="shared" si="4"/>
        <v/>
      </c>
      <c r="G296" s="30" t="str">
        <f>IFERROR(INDEX(DATA2!C$2:C$482,MATCH('Search for Assistance'!$E296,DATA2!$A$2:$A$482,0)),"")</f>
        <v/>
      </c>
      <c r="H296" s="30" t="str">
        <f>IFERROR(INDEX(DATA2!D$2:D$482,MATCH('Search for Assistance'!$E296,DATA2!$A$2:$A$482,0)),"")</f>
        <v/>
      </c>
      <c r="I296" s="31" t="str">
        <f>IFERROR(INDEX(DATA2!E$2:E$482,MATCH('Search for Assistance'!$E296,DATA2!$A$2:$A$482,0)),"")</f>
        <v/>
      </c>
      <c r="J296" s="31" t="str">
        <f>IFERROR(INDEX(DATA2!F$2:F$482,MATCH('Search for Assistance'!$E296,DATA2!$A$2:$A$482,0)),"")</f>
        <v/>
      </c>
      <c r="K296" s="31" t="str">
        <f>IFERROR(INDEX(DATA2!G$2:G$482,MATCH('Search for Assistance'!$E296,DATA2!$A$2:$A$482,0)),"")</f>
        <v/>
      </c>
      <c r="L296" s="31" t="str">
        <f>IFERROR(INDEX(DATA2!H$2:H$482,MATCH('Search for Assistance'!$E296,DATA2!$A$2:$A$482,0)),"")</f>
        <v/>
      </c>
      <c r="M296" s="31" t="str">
        <f>IFERROR(INDEX(DATA2!I$2:I$482,MATCH('Search for Assistance'!$E296,DATA2!$A$2:$A$482,0)),"")</f>
        <v/>
      </c>
      <c r="N296" s="31" t="str">
        <f>IFERROR(INDEX(DATA2!J$2:J$482,MATCH('Search for Assistance'!$E296,DATA2!$A$2:$A$482,0)),"")</f>
        <v/>
      </c>
      <c r="O296" s="31" t="str">
        <f>IFERROR(INDEX(DATA2!K$2:K$482,MATCH('Search for Assistance'!$E296,DATA2!$A$2:$A$482,0)),"")</f>
        <v/>
      </c>
      <c r="P296" s="31" t="str">
        <f>IFERROR(INDEX(DATA2!L$2:L$482,MATCH('Search for Assistance'!$E296,DATA2!$A$2:$A$482,0)),"")</f>
        <v/>
      </c>
      <c r="Q296" s="3"/>
    </row>
    <row r="297" spans="1:17" ht="64.150000000000006" customHeight="1" x14ac:dyDescent="0.4">
      <c r="A297" s="33"/>
      <c r="B297" s="33"/>
      <c r="C297" s="33"/>
      <c r="D297" s="33"/>
      <c r="E297" s="4">
        <f>DATA2!U276</f>
        <v>0</v>
      </c>
      <c r="F297" s="29" t="str">
        <f t="shared" si="4"/>
        <v/>
      </c>
      <c r="G297" s="30" t="str">
        <f>IFERROR(INDEX(DATA2!C$2:C$482,MATCH('Search for Assistance'!$E297,DATA2!$A$2:$A$482,0)),"")</f>
        <v/>
      </c>
      <c r="H297" s="30" t="str">
        <f>IFERROR(INDEX(DATA2!D$2:D$482,MATCH('Search for Assistance'!$E297,DATA2!$A$2:$A$482,0)),"")</f>
        <v/>
      </c>
      <c r="I297" s="31" t="str">
        <f>IFERROR(INDEX(DATA2!E$2:E$482,MATCH('Search for Assistance'!$E297,DATA2!$A$2:$A$482,0)),"")</f>
        <v/>
      </c>
      <c r="J297" s="31" t="str">
        <f>IFERROR(INDEX(DATA2!F$2:F$482,MATCH('Search for Assistance'!$E297,DATA2!$A$2:$A$482,0)),"")</f>
        <v/>
      </c>
      <c r="K297" s="31" t="str">
        <f>IFERROR(INDEX(DATA2!G$2:G$482,MATCH('Search for Assistance'!$E297,DATA2!$A$2:$A$482,0)),"")</f>
        <v/>
      </c>
      <c r="L297" s="31" t="str">
        <f>IFERROR(INDEX(DATA2!H$2:H$482,MATCH('Search for Assistance'!$E297,DATA2!$A$2:$A$482,0)),"")</f>
        <v/>
      </c>
      <c r="M297" s="31" t="str">
        <f>IFERROR(INDEX(DATA2!I$2:I$482,MATCH('Search for Assistance'!$E297,DATA2!$A$2:$A$482,0)),"")</f>
        <v/>
      </c>
      <c r="N297" s="31" t="str">
        <f>IFERROR(INDEX(DATA2!J$2:J$482,MATCH('Search for Assistance'!$E297,DATA2!$A$2:$A$482,0)),"")</f>
        <v/>
      </c>
      <c r="O297" s="31" t="str">
        <f>IFERROR(INDEX(DATA2!K$2:K$482,MATCH('Search for Assistance'!$E297,DATA2!$A$2:$A$482,0)),"")</f>
        <v/>
      </c>
      <c r="P297" s="31" t="str">
        <f>IFERROR(INDEX(DATA2!L$2:L$482,MATCH('Search for Assistance'!$E297,DATA2!$A$2:$A$482,0)),"")</f>
        <v/>
      </c>
      <c r="Q297" s="3"/>
    </row>
    <row r="298" spans="1:17" ht="64.150000000000006" customHeight="1" x14ac:dyDescent="0.4">
      <c r="A298" s="33"/>
      <c r="B298" s="33"/>
      <c r="C298" s="33"/>
      <c r="D298" s="33"/>
      <c r="E298" s="4">
        <f>DATA2!U277</f>
        <v>0</v>
      </c>
      <c r="F298" s="29" t="str">
        <f t="shared" si="4"/>
        <v/>
      </c>
      <c r="G298" s="30" t="str">
        <f>IFERROR(INDEX(DATA2!C$2:C$482,MATCH('Search for Assistance'!$E298,DATA2!$A$2:$A$482,0)),"")</f>
        <v/>
      </c>
      <c r="H298" s="30" t="str">
        <f>IFERROR(INDEX(DATA2!D$2:D$482,MATCH('Search for Assistance'!$E298,DATA2!$A$2:$A$482,0)),"")</f>
        <v/>
      </c>
      <c r="I298" s="31" t="str">
        <f>IFERROR(INDEX(DATA2!E$2:E$482,MATCH('Search for Assistance'!$E298,DATA2!$A$2:$A$482,0)),"")</f>
        <v/>
      </c>
      <c r="J298" s="31" t="str">
        <f>IFERROR(INDEX(DATA2!F$2:F$482,MATCH('Search for Assistance'!$E298,DATA2!$A$2:$A$482,0)),"")</f>
        <v/>
      </c>
      <c r="K298" s="31" t="str">
        <f>IFERROR(INDEX(DATA2!G$2:G$482,MATCH('Search for Assistance'!$E298,DATA2!$A$2:$A$482,0)),"")</f>
        <v/>
      </c>
      <c r="L298" s="31" t="str">
        <f>IFERROR(INDEX(DATA2!H$2:H$482,MATCH('Search for Assistance'!$E298,DATA2!$A$2:$A$482,0)),"")</f>
        <v/>
      </c>
      <c r="M298" s="31" t="str">
        <f>IFERROR(INDEX(DATA2!I$2:I$482,MATCH('Search for Assistance'!$E298,DATA2!$A$2:$A$482,0)),"")</f>
        <v/>
      </c>
      <c r="N298" s="31" t="str">
        <f>IFERROR(INDEX(DATA2!J$2:J$482,MATCH('Search for Assistance'!$E298,DATA2!$A$2:$A$482,0)),"")</f>
        <v/>
      </c>
      <c r="O298" s="31" t="str">
        <f>IFERROR(INDEX(DATA2!K$2:K$482,MATCH('Search for Assistance'!$E298,DATA2!$A$2:$A$482,0)),"")</f>
        <v/>
      </c>
      <c r="P298" s="31" t="str">
        <f>IFERROR(INDEX(DATA2!L$2:L$482,MATCH('Search for Assistance'!$E298,DATA2!$A$2:$A$482,0)),"")</f>
        <v/>
      </c>
      <c r="Q298" s="3"/>
    </row>
    <row r="299" spans="1:17" ht="64.150000000000006" customHeight="1" x14ac:dyDescent="0.4">
      <c r="A299" s="33"/>
      <c r="B299" s="33"/>
      <c r="C299" s="33"/>
      <c r="D299" s="33"/>
      <c r="E299" s="4">
        <f>DATA2!U278</f>
        <v>0</v>
      </c>
      <c r="F299" s="29" t="str">
        <f t="shared" si="4"/>
        <v/>
      </c>
      <c r="G299" s="30" t="str">
        <f>IFERROR(INDEX(DATA2!C$2:C$482,MATCH('Search for Assistance'!$E299,DATA2!$A$2:$A$482,0)),"")</f>
        <v/>
      </c>
      <c r="H299" s="30" t="str">
        <f>IFERROR(INDEX(DATA2!D$2:D$482,MATCH('Search for Assistance'!$E299,DATA2!$A$2:$A$482,0)),"")</f>
        <v/>
      </c>
      <c r="I299" s="31" t="str">
        <f>IFERROR(INDEX(DATA2!E$2:E$482,MATCH('Search for Assistance'!$E299,DATA2!$A$2:$A$482,0)),"")</f>
        <v/>
      </c>
      <c r="J299" s="31" t="str">
        <f>IFERROR(INDEX(DATA2!F$2:F$482,MATCH('Search for Assistance'!$E299,DATA2!$A$2:$A$482,0)),"")</f>
        <v/>
      </c>
      <c r="K299" s="31" t="str">
        <f>IFERROR(INDEX(DATA2!G$2:G$482,MATCH('Search for Assistance'!$E299,DATA2!$A$2:$A$482,0)),"")</f>
        <v/>
      </c>
      <c r="L299" s="31" t="str">
        <f>IFERROR(INDEX(DATA2!H$2:H$482,MATCH('Search for Assistance'!$E299,DATA2!$A$2:$A$482,0)),"")</f>
        <v/>
      </c>
      <c r="M299" s="31" t="str">
        <f>IFERROR(INDEX(DATA2!I$2:I$482,MATCH('Search for Assistance'!$E299,DATA2!$A$2:$A$482,0)),"")</f>
        <v/>
      </c>
      <c r="N299" s="31" t="str">
        <f>IFERROR(INDEX(DATA2!J$2:J$482,MATCH('Search for Assistance'!$E299,DATA2!$A$2:$A$482,0)),"")</f>
        <v/>
      </c>
      <c r="O299" s="31" t="str">
        <f>IFERROR(INDEX(DATA2!K$2:K$482,MATCH('Search for Assistance'!$E299,DATA2!$A$2:$A$482,0)),"")</f>
        <v/>
      </c>
      <c r="P299" s="31" t="str">
        <f>IFERROR(INDEX(DATA2!L$2:L$482,MATCH('Search for Assistance'!$E299,DATA2!$A$2:$A$482,0)),"")</f>
        <v/>
      </c>
      <c r="Q299" s="3"/>
    </row>
    <row r="300" spans="1:17" ht="64.150000000000006" customHeight="1" x14ac:dyDescent="0.4">
      <c r="A300" s="33"/>
      <c r="B300" s="33"/>
      <c r="C300" s="33"/>
      <c r="D300" s="33"/>
      <c r="E300" s="4">
        <f>DATA2!U279</f>
        <v>0</v>
      </c>
      <c r="F300" s="29" t="str">
        <f t="shared" si="4"/>
        <v/>
      </c>
      <c r="G300" s="30" t="str">
        <f>IFERROR(INDEX(DATA2!C$2:C$482,MATCH('Search for Assistance'!$E300,DATA2!$A$2:$A$482,0)),"")</f>
        <v/>
      </c>
      <c r="H300" s="30" t="str">
        <f>IFERROR(INDEX(DATA2!D$2:D$482,MATCH('Search for Assistance'!$E300,DATA2!$A$2:$A$482,0)),"")</f>
        <v/>
      </c>
      <c r="I300" s="31" t="str">
        <f>IFERROR(INDEX(DATA2!E$2:E$482,MATCH('Search for Assistance'!$E300,DATA2!$A$2:$A$482,0)),"")</f>
        <v/>
      </c>
      <c r="J300" s="31" t="str">
        <f>IFERROR(INDEX(DATA2!F$2:F$482,MATCH('Search for Assistance'!$E300,DATA2!$A$2:$A$482,0)),"")</f>
        <v/>
      </c>
      <c r="K300" s="31" t="str">
        <f>IFERROR(INDEX(DATA2!G$2:G$482,MATCH('Search for Assistance'!$E300,DATA2!$A$2:$A$482,0)),"")</f>
        <v/>
      </c>
      <c r="L300" s="31" t="str">
        <f>IFERROR(INDEX(DATA2!H$2:H$482,MATCH('Search for Assistance'!$E300,DATA2!$A$2:$A$482,0)),"")</f>
        <v/>
      </c>
      <c r="M300" s="31" t="str">
        <f>IFERROR(INDEX(DATA2!I$2:I$482,MATCH('Search for Assistance'!$E300,DATA2!$A$2:$A$482,0)),"")</f>
        <v/>
      </c>
      <c r="N300" s="31" t="str">
        <f>IFERROR(INDEX(DATA2!J$2:J$482,MATCH('Search for Assistance'!$E300,DATA2!$A$2:$A$482,0)),"")</f>
        <v/>
      </c>
      <c r="O300" s="31" t="str">
        <f>IFERROR(INDEX(DATA2!K$2:K$482,MATCH('Search for Assistance'!$E300,DATA2!$A$2:$A$482,0)),"")</f>
        <v/>
      </c>
      <c r="P300" s="31" t="str">
        <f>IFERROR(INDEX(DATA2!L$2:L$482,MATCH('Search for Assistance'!$E300,DATA2!$A$2:$A$482,0)),"")</f>
        <v/>
      </c>
      <c r="Q300" s="3"/>
    </row>
    <row r="301" spans="1:17" ht="64.150000000000006" customHeight="1" x14ac:dyDescent="0.4">
      <c r="E301" s="4"/>
      <c r="F301" s="12" t="str">
        <f t="shared" si="4"/>
        <v/>
      </c>
      <c r="G301" s="13" t="str">
        <f>IFERROR(INDEX(DATA2!C$2:C$482,MATCH('Search for Assistance'!$E301,DATA2!$A$2:$A$482,0)),"")</f>
        <v/>
      </c>
      <c r="H301" s="13" t="str">
        <f>IFERROR(INDEX(DATA2!D$2:D$482,MATCH('Search for Assistance'!$E301,DATA2!$A$2:$A$482,0)),"")</f>
        <v/>
      </c>
      <c r="I301" s="14" t="str">
        <f>IFERROR(INDEX(DATA2!E$2:E$482,MATCH('Search for Assistance'!$E301,DATA2!$A$2:$A$482,0)),"")</f>
        <v/>
      </c>
      <c r="J301" s="14" t="str">
        <f>IFERROR(INDEX(DATA2!F$2:F$482,MATCH('Search for Assistance'!$E301,DATA2!$A$2:$A$482,0)),"")</f>
        <v/>
      </c>
      <c r="K301" s="14" t="str">
        <f>IFERROR(INDEX(DATA2!G$2:G$482,MATCH('Search for Assistance'!$E301,DATA2!$A$2:$A$482,0)),"")</f>
        <v/>
      </c>
      <c r="L301" s="14" t="str">
        <f>IFERROR(INDEX(DATA2!H$2:H$482,MATCH('Search for Assistance'!$E301,DATA2!$A$2:$A$482,0)),"")</f>
        <v/>
      </c>
      <c r="M301" s="14" t="str">
        <f>IFERROR(INDEX(DATA2!I$2:I$482,MATCH('Search for Assistance'!$E301,DATA2!$A$2:$A$482,0)),"")</f>
        <v/>
      </c>
      <c r="N301" s="14" t="str">
        <f>IFERROR(INDEX(DATA2!J$2:J$482,MATCH('Search for Assistance'!$E301,DATA2!$A$2:$A$482,0)),"")</f>
        <v/>
      </c>
      <c r="O301" s="14" t="str">
        <f>IFERROR(INDEX(DATA2!K$2:K$482,MATCH('Search for Assistance'!$E301,DATA2!$A$2:$A$482,0)),"")</f>
        <v/>
      </c>
      <c r="P301" s="14"/>
      <c r="Q301" s="3"/>
    </row>
    <row r="302" spans="1:17" ht="64.150000000000006" customHeight="1" x14ac:dyDescent="0.4">
      <c r="E302" s="4"/>
      <c r="F302" s="12" t="str">
        <f t="shared" si="4"/>
        <v/>
      </c>
      <c r="G302" s="13" t="str">
        <f>IFERROR(INDEX(DATA2!C$2:C$482,MATCH('Search for Assistance'!$E302,DATA2!$A$2:$A$482,0)),"")</f>
        <v/>
      </c>
      <c r="H302" s="13" t="str">
        <f>IFERROR(INDEX(DATA2!D$2:D$482,MATCH('Search for Assistance'!$E302,DATA2!$A$2:$A$482,0)),"")</f>
        <v/>
      </c>
      <c r="I302" s="14" t="str">
        <f>IFERROR(INDEX(DATA2!E$2:E$482,MATCH('Search for Assistance'!$E302,DATA2!$A$2:$A$482,0)),"")</f>
        <v/>
      </c>
      <c r="J302" s="14" t="str">
        <f>IFERROR(INDEX(DATA2!F$2:F$482,MATCH('Search for Assistance'!$E302,DATA2!$A$2:$A$482,0)),"")</f>
        <v/>
      </c>
      <c r="K302" s="14" t="str">
        <f>IFERROR(INDEX(DATA2!G$2:G$482,MATCH('Search for Assistance'!$E302,DATA2!$A$2:$A$482,0)),"")</f>
        <v/>
      </c>
      <c r="L302" s="14" t="str">
        <f>IFERROR(INDEX(DATA2!H$2:H$482,MATCH('Search for Assistance'!$E302,DATA2!$A$2:$A$482,0)),"")</f>
        <v/>
      </c>
      <c r="M302" s="14" t="str">
        <f>IFERROR(INDEX(DATA2!I$2:I$482,MATCH('Search for Assistance'!$E302,DATA2!$A$2:$A$482,0)),"")</f>
        <v/>
      </c>
      <c r="N302" s="14" t="str">
        <f>IFERROR(INDEX(DATA2!J$2:J$482,MATCH('Search for Assistance'!$E302,DATA2!$A$2:$A$482,0)),"")</f>
        <v/>
      </c>
      <c r="O302" s="14" t="str">
        <f>IFERROR(INDEX(DATA2!K$2:K$482,MATCH('Search for Assistance'!$E302,DATA2!$A$2:$A$482,0)),"")</f>
        <v/>
      </c>
      <c r="P302" s="14"/>
      <c r="Q302" s="3"/>
    </row>
    <row r="303" spans="1:17" ht="64.150000000000006" customHeight="1" x14ac:dyDescent="0.4">
      <c r="E303" s="4"/>
      <c r="F303" s="12" t="str">
        <f t="shared" si="4"/>
        <v/>
      </c>
      <c r="G303" s="13" t="str">
        <f>IFERROR(INDEX(DATA2!C$2:C$482,MATCH('Search for Assistance'!$E303,DATA2!$A$2:$A$482,0)),"")</f>
        <v/>
      </c>
      <c r="H303" s="13" t="str">
        <f>IFERROR(INDEX(DATA2!D$2:D$482,MATCH('Search for Assistance'!$E303,DATA2!$A$2:$A$482,0)),"")</f>
        <v/>
      </c>
      <c r="I303" s="14" t="str">
        <f>IFERROR(INDEX(DATA2!E$2:E$482,MATCH('Search for Assistance'!$E303,DATA2!$A$2:$A$482,0)),"")</f>
        <v/>
      </c>
      <c r="J303" s="14" t="str">
        <f>IFERROR(INDEX(DATA2!F$2:F$482,MATCH('Search for Assistance'!$E303,DATA2!$A$2:$A$482,0)),"")</f>
        <v/>
      </c>
      <c r="K303" s="14" t="str">
        <f>IFERROR(INDEX(DATA2!G$2:G$482,MATCH('Search for Assistance'!$E303,DATA2!$A$2:$A$482,0)),"")</f>
        <v/>
      </c>
      <c r="L303" s="14" t="str">
        <f>IFERROR(INDEX(DATA2!H$2:H$482,MATCH('Search for Assistance'!$E303,DATA2!$A$2:$A$482,0)),"")</f>
        <v/>
      </c>
      <c r="M303" s="14" t="str">
        <f>IFERROR(INDEX(DATA2!I$2:I$482,MATCH('Search for Assistance'!$E303,DATA2!$A$2:$A$482,0)),"")</f>
        <v/>
      </c>
      <c r="N303" s="14" t="str">
        <f>IFERROR(INDEX(DATA2!J$2:J$482,MATCH('Search for Assistance'!$E303,DATA2!$A$2:$A$482,0)),"")</f>
        <v/>
      </c>
      <c r="O303" s="14" t="str">
        <f>IFERROR(INDEX(DATA2!K$2:K$482,MATCH('Search for Assistance'!$E303,DATA2!$A$2:$A$482,0)),"")</f>
        <v/>
      </c>
      <c r="P303" s="14"/>
      <c r="Q303" s="3"/>
    </row>
    <row r="304" spans="1:17" ht="64.150000000000006" customHeight="1" x14ac:dyDescent="0.4">
      <c r="E304" s="4"/>
      <c r="F304" s="12" t="str">
        <f t="shared" si="4"/>
        <v/>
      </c>
      <c r="G304" s="13" t="str">
        <f>IFERROR(INDEX(DATA2!C$2:C$482,MATCH('Search for Assistance'!$E304,DATA2!$A$2:$A$482,0)),"")</f>
        <v/>
      </c>
      <c r="H304" s="13" t="str">
        <f>IFERROR(INDEX(DATA2!D$2:D$482,MATCH('Search for Assistance'!$E304,DATA2!$A$2:$A$482,0)),"")</f>
        <v/>
      </c>
      <c r="I304" s="14" t="str">
        <f>IFERROR(INDEX(DATA2!E$2:E$482,MATCH('Search for Assistance'!$E304,DATA2!$A$2:$A$482,0)),"")</f>
        <v/>
      </c>
      <c r="J304" s="14" t="str">
        <f>IFERROR(INDEX(DATA2!F$2:F$482,MATCH('Search for Assistance'!$E304,DATA2!$A$2:$A$482,0)),"")</f>
        <v/>
      </c>
      <c r="K304" s="14" t="str">
        <f>IFERROR(INDEX(DATA2!G$2:G$482,MATCH('Search for Assistance'!$E304,DATA2!$A$2:$A$482,0)),"")</f>
        <v/>
      </c>
      <c r="L304" s="14" t="str">
        <f>IFERROR(INDEX(DATA2!H$2:H$482,MATCH('Search for Assistance'!$E304,DATA2!$A$2:$A$482,0)),"")</f>
        <v/>
      </c>
      <c r="M304" s="14" t="str">
        <f>IFERROR(INDEX(DATA2!I$2:I$482,MATCH('Search for Assistance'!$E304,DATA2!$A$2:$A$482,0)),"")</f>
        <v/>
      </c>
      <c r="N304" s="14" t="str">
        <f>IFERROR(INDEX(DATA2!J$2:J$482,MATCH('Search for Assistance'!$E304,DATA2!$A$2:$A$482,0)),"")</f>
        <v/>
      </c>
      <c r="O304" s="14" t="str">
        <f>IFERROR(INDEX(DATA2!K$2:K$482,MATCH('Search for Assistance'!$E304,DATA2!$A$2:$A$482,0)),"")</f>
        <v/>
      </c>
      <c r="P304" s="14"/>
      <c r="Q304" s="3"/>
    </row>
    <row r="305" spans="5:17" ht="64.150000000000006" customHeight="1" x14ac:dyDescent="0.4">
      <c r="E305" s="4"/>
      <c r="F305" s="12" t="str">
        <f t="shared" si="4"/>
        <v/>
      </c>
      <c r="G305" s="13" t="str">
        <f>IFERROR(INDEX(DATA2!C$2:C$482,MATCH('Search for Assistance'!$E305,DATA2!$A$2:$A$482,0)),"")</f>
        <v/>
      </c>
      <c r="H305" s="13" t="str">
        <f>IFERROR(INDEX(DATA2!D$2:D$482,MATCH('Search for Assistance'!$E305,DATA2!$A$2:$A$482,0)),"")</f>
        <v/>
      </c>
      <c r="I305" s="14" t="str">
        <f>IFERROR(INDEX(DATA2!E$2:E$482,MATCH('Search for Assistance'!$E305,DATA2!$A$2:$A$482,0)),"")</f>
        <v/>
      </c>
      <c r="J305" s="14" t="str">
        <f>IFERROR(INDEX(DATA2!F$2:F$482,MATCH('Search for Assistance'!$E305,DATA2!$A$2:$A$482,0)),"")</f>
        <v/>
      </c>
      <c r="K305" s="14" t="str">
        <f>IFERROR(INDEX(DATA2!G$2:G$482,MATCH('Search for Assistance'!$E305,DATA2!$A$2:$A$482,0)),"")</f>
        <v/>
      </c>
      <c r="L305" s="14" t="str">
        <f>IFERROR(INDEX(DATA2!H$2:H$482,MATCH('Search for Assistance'!$E305,DATA2!$A$2:$A$482,0)),"")</f>
        <v/>
      </c>
      <c r="M305" s="14" t="str">
        <f>IFERROR(INDEX(DATA2!I$2:I$482,MATCH('Search for Assistance'!$E305,DATA2!$A$2:$A$482,0)),"")</f>
        <v/>
      </c>
      <c r="N305" s="14" t="str">
        <f>IFERROR(INDEX(DATA2!J$2:J$482,MATCH('Search for Assistance'!$E305,DATA2!$A$2:$A$482,0)),"")</f>
        <v/>
      </c>
      <c r="O305" s="14" t="str">
        <f>IFERROR(INDEX(DATA2!K$2:K$482,MATCH('Search for Assistance'!$E305,DATA2!$A$2:$A$482,0)),"")</f>
        <v/>
      </c>
      <c r="P305" s="14"/>
      <c r="Q305" s="3"/>
    </row>
    <row r="306" spans="5:17" ht="64.150000000000006" customHeight="1" x14ac:dyDescent="0.4">
      <c r="E306" s="4"/>
      <c r="F306" s="12" t="str">
        <f t="shared" si="4"/>
        <v/>
      </c>
      <c r="G306" s="13" t="str">
        <f>IFERROR(INDEX(DATA2!C$2:C$482,MATCH('Search for Assistance'!$E306,DATA2!$A$2:$A$482,0)),"")</f>
        <v/>
      </c>
      <c r="H306" s="13" t="str">
        <f>IFERROR(INDEX(DATA2!D$2:D$482,MATCH('Search for Assistance'!$E306,DATA2!$A$2:$A$482,0)),"")</f>
        <v/>
      </c>
      <c r="I306" s="14" t="str">
        <f>IFERROR(INDEX(DATA2!E$2:E$482,MATCH('Search for Assistance'!$E306,DATA2!$A$2:$A$482,0)),"")</f>
        <v/>
      </c>
      <c r="J306" s="14" t="str">
        <f>IFERROR(INDEX(DATA2!F$2:F$482,MATCH('Search for Assistance'!$E306,DATA2!$A$2:$A$482,0)),"")</f>
        <v/>
      </c>
      <c r="K306" s="14" t="str">
        <f>IFERROR(INDEX(DATA2!G$2:G$482,MATCH('Search for Assistance'!$E306,DATA2!$A$2:$A$482,0)),"")</f>
        <v/>
      </c>
      <c r="L306" s="14" t="str">
        <f>IFERROR(INDEX(DATA2!H$2:H$482,MATCH('Search for Assistance'!$E306,DATA2!$A$2:$A$482,0)),"")</f>
        <v/>
      </c>
      <c r="M306" s="14" t="str">
        <f>IFERROR(INDEX(DATA2!I$2:I$482,MATCH('Search for Assistance'!$E306,DATA2!$A$2:$A$482,0)),"")</f>
        <v/>
      </c>
      <c r="N306" s="14" t="str">
        <f>IFERROR(INDEX(DATA2!J$2:J$482,MATCH('Search for Assistance'!$E306,DATA2!$A$2:$A$482,0)),"")</f>
        <v/>
      </c>
      <c r="O306" s="14" t="str">
        <f>IFERROR(INDEX(DATA2!K$2:K$482,MATCH('Search for Assistance'!$E306,DATA2!$A$2:$A$482,0)),"")</f>
        <v/>
      </c>
      <c r="P306" s="14"/>
      <c r="Q306" s="3"/>
    </row>
    <row r="307" spans="5:17" ht="64.150000000000006" customHeight="1" x14ac:dyDescent="0.4">
      <c r="E307" s="4"/>
      <c r="F307" s="12" t="str">
        <f t="shared" si="4"/>
        <v/>
      </c>
      <c r="G307" s="13" t="str">
        <f>IFERROR(INDEX(DATA2!C$2:C$482,MATCH('Search for Assistance'!$E307,DATA2!$A$2:$A$482,0)),"")</f>
        <v/>
      </c>
      <c r="H307" s="13" t="str">
        <f>IFERROR(INDEX(DATA2!D$2:D$482,MATCH('Search for Assistance'!$E307,DATA2!$A$2:$A$482,0)),"")</f>
        <v/>
      </c>
      <c r="I307" s="14" t="str">
        <f>IFERROR(INDEX(DATA2!E$2:E$482,MATCH('Search for Assistance'!$E307,DATA2!$A$2:$A$482,0)),"")</f>
        <v/>
      </c>
      <c r="J307" s="14" t="str">
        <f>IFERROR(INDEX(DATA2!F$2:F$482,MATCH('Search for Assistance'!$E307,DATA2!$A$2:$A$482,0)),"")</f>
        <v/>
      </c>
      <c r="K307" s="14" t="str">
        <f>IFERROR(INDEX(DATA2!G$2:G$482,MATCH('Search for Assistance'!$E307,DATA2!$A$2:$A$482,0)),"")</f>
        <v/>
      </c>
      <c r="L307" s="14" t="str">
        <f>IFERROR(INDEX(DATA2!H$2:H$482,MATCH('Search for Assistance'!$E307,DATA2!$A$2:$A$482,0)),"")</f>
        <v/>
      </c>
      <c r="M307" s="14" t="str">
        <f>IFERROR(INDEX(DATA2!I$2:I$482,MATCH('Search for Assistance'!$E307,DATA2!$A$2:$A$482,0)),"")</f>
        <v/>
      </c>
      <c r="N307" s="14" t="str">
        <f>IFERROR(INDEX(DATA2!J$2:J$482,MATCH('Search for Assistance'!$E307,DATA2!$A$2:$A$482,0)),"")</f>
        <v/>
      </c>
      <c r="O307" s="14" t="str">
        <f>IFERROR(INDEX(DATA2!K$2:K$482,MATCH('Search for Assistance'!$E307,DATA2!$A$2:$A$482,0)),"")</f>
        <v/>
      </c>
      <c r="P307" s="14"/>
      <c r="Q307" s="3"/>
    </row>
    <row r="308" spans="5:17" ht="64.150000000000006" customHeight="1" x14ac:dyDescent="0.4">
      <c r="E308" s="4"/>
      <c r="F308" s="12" t="str">
        <f t="shared" si="4"/>
        <v/>
      </c>
      <c r="G308" s="13" t="str">
        <f>IFERROR(INDEX(DATA2!C$2:C$482,MATCH('Search for Assistance'!$E308,DATA2!$A$2:$A$482,0)),"")</f>
        <v/>
      </c>
      <c r="H308" s="13" t="str">
        <f>IFERROR(INDEX(DATA2!D$2:D$482,MATCH('Search for Assistance'!$E308,DATA2!$A$2:$A$482,0)),"")</f>
        <v/>
      </c>
      <c r="I308" s="14" t="str">
        <f>IFERROR(INDEX(DATA2!E$2:E$482,MATCH('Search for Assistance'!$E308,DATA2!$A$2:$A$482,0)),"")</f>
        <v/>
      </c>
      <c r="J308" s="14" t="str">
        <f>IFERROR(INDEX(DATA2!F$2:F$482,MATCH('Search for Assistance'!$E308,DATA2!$A$2:$A$482,0)),"")</f>
        <v/>
      </c>
      <c r="K308" s="14" t="str">
        <f>IFERROR(INDEX(DATA2!G$2:G$482,MATCH('Search for Assistance'!$E308,DATA2!$A$2:$A$482,0)),"")</f>
        <v/>
      </c>
      <c r="L308" s="14" t="str">
        <f>IFERROR(INDEX(DATA2!H$2:H$482,MATCH('Search for Assistance'!$E308,DATA2!$A$2:$A$482,0)),"")</f>
        <v/>
      </c>
      <c r="M308" s="14" t="str">
        <f>IFERROR(INDEX(DATA2!I$2:I$482,MATCH('Search for Assistance'!$E308,DATA2!$A$2:$A$482,0)),"")</f>
        <v/>
      </c>
      <c r="N308" s="14" t="str">
        <f>IFERROR(INDEX(DATA2!J$2:J$482,MATCH('Search for Assistance'!$E308,DATA2!$A$2:$A$482,0)),"")</f>
        <v/>
      </c>
      <c r="O308" s="14" t="str">
        <f>IFERROR(INDEX(DATA2!K$2:K$482,MATCH('Search for Assistance'!$E308,DATA2!$A$2:$A$482,0)),"")</f>
        <v/>
      </c>
      <c r="P308" s="14"/>
      <c r="Q308" s="3"/>
    </row>
    <row r="309" spans="5:17" ht="64.150000000000006" customHeight="1" x14ac:dyDescent="0.4">
      <c r="E309" s="4"/>
      <c r="F309" s="12" t="str">
        <f t="shared" si="4"/>
        <v/>
      </c>
      <c r="G309" s="13" t="str">
        <f>IFERROR(INDEX(DATA2!C$2:C$482,MATCH('Search for Assistance'!$E309,DATA2!$A$2:$A$482,0)),"")</f>
        <v/>
      </c>
      <c r="H309" s="13" t="str">
        <f>IFERROR(INDEX(DATA2!D$2:D$482,MATCH('Search for Assistance'!$E309,DATA2!$A$2:$A$482,0)),"")</f>
        <v/>
      </c>
      <c r="I309" s="14" t="str">
        <f>IFERROR(INDEX(DATA2!E$2:E$482,MATCH('Search for Assistance'!$E309,DATA2!$A$2:$A$482,0)),"")</f>
        <v/>
      </c>
      <c r="J309" s="14" t="str">
        <f>IFERROR(INDEX(DATA2!F$2:F$482,MATCH('Search for Assistance'!$E309,DATA2!$A$2:$A$482,0)),"")</f>
        <v/>
      </c>
      <c r="K309" s="14" t="str">
        <f>IFERROR(INDEX(DATA2!G$2:G$482,MATCH('Search for Assistance'!$E309,DATA2!$A$2:$A$482,0)),"")</f>
        <v/>
      </c>
      <c r="L309" s="14" t="str">
        <f>IFERROR(INDEX(DATA2!H$2:H$482,MATCH('Search for Assistance'!$E309,DATA2!$A$2:$A$482,0)),"")</f>
        <v/>
      </c>
      <c r="M309" s="14" t="str">
        <f>IFERROR(INDEX(DATA2!I$2:I$482,MATCH('Search for Assistance'!$E309,DATA2!$A$2:$A$482,0)),"")</f>
        <v/>
      </c>
      <c r="N309" s="14" t="str">
        <f>IFERROR(INDEX(DATA2!J$2:J$482,MATCH('Search for Assistance'!$E309,DATA2!$A$2:$A$482,0)),"")</f>
        <v/>
      </c>
      <c r="O309" s="14" t="str">
        <f>IFERROR(INDEX(DATA2!K$2:K$482,MATCH('Search for Assistance'!$E309,DATA2!$A$2:$A$482,0)),"")</f>
        <v/>
      </c>
      <c r="P309" s="14"/>
      <c r="Q309" s="3"/>
    </row>
    <row r="310" spans="5:17" ht="64.150000000000006" customHeight="1" x14ac:dyDescent="0.4">
      <c r="E310" s="4"/>
      <c r="F310" s="12" t="str">
        <f t="shared" si="4"/>
        <v/>
      </c>
      <c r="G310" s="13" t="str">
        <f>IFERROR(INDEX(DATA2!C$2:C$482,MATCH('Search for Assistance'!$E310,DATA2!$A$2:$A$482,0)),"")</f>
        <v/>
      </c>
      <c r="H310" s="13" t="str">
        <f>IFERROR(INDEX(DATA2!D$2:D$482,MATCH('Search for Assistance'!$E310,DATA2!$A$2:$A$482,0)),"")</f>
        <v/>
      </c>
      <c r="I310" s="14" t="str">
        <f>IFERROR(INDEX(DATA2!E$2:E$482,MATCH('Search for Assistance'!$E310,DATA2!$A$2:$A$482,0)),"")</f>
        <v/>
      </c>
      <c r="J310" s="14" t="str">
        <f>IFERROR(INDEX(DATA2!F$2:F$482,MATCH('Search for Assistance'!$E310,DATA2!$A$2:$A$482,0)),"")</f>
        <v/>
      </c>
      <c r="K310" s="14" t="str">
        <f>IFERROR(INDEX(DATA2!G$2:G$482,MATCH('Search for Assistance'!$E310,DATA2!$A$2:$A$482,0)),"")</f>
        <v/>
      </c>
      <c r="L310" s="14" t="str">
        <f>IFERROR(INDEX(DATA2!H$2:H$482,MATCH('Search for Assistance'!$E310,DATA2!$A$2:$A$482,0)),"")</f>
        <v/>
      </c>
      <c r="M310" s="14" t="str">
        <f>IFERROR(INDEX(DATA2!I$2:I$482,MATCH('Search for Assistance'!$E310,DATA2!$A$2:$A$482,0)),"")</f>
        <v/>
      </c>
      <c r="N310" s="14" t="str">
        <f>IFERROR(INDEX(DATA2!J$2:J$482,MATCH('Search for Assistance'!$E310,DATA2!$A$2:$A$482,0)),"")</f>
        <v/>
      </c>
      <c r="O310" s="14" t="str">
        <f>IFERROR(INDEX(DATA2!K$2:K$482,MATCH('Search for Assistance'!$E310,DATA2!$A$2:$A$482,0)),"")</f>
        <v/>
      </c>
      <c r="P310" s="14"/>
      <c r="Q310" s="3"/>
    </row>
    <row r="311" spans="5:17" ht="64.150000000000006" customHeight="1" x14ac:dyDescent="0.4">
      <c r="E311" s="4"/>
      <c r="F311" s="12" t="str">
        <f t="shared" si="4"/>
        <v/>
      </c>
      <c r="G311" s="13" t="str">
        <f>IFERROR(INDEX(DATA2!C$2:C$482,MATCH('Search for Assistance'!$E311,DATA2!$A$2:$A$482,0)),"")</f>
        <v/>
      </c>
      <c r="H311" s="13" t="str">
        <f>IFERROR(INDEX(DATA2!D$2:D$482,MATCH('Search for Assistance'!$E311,DATA2!$A$2:$A$482,0)),"")</f>
        <v/>
      </c>
      <c r="I311" s="14" t="str">
        <f>IFERROR(INDEX(DATA2!E$2:E$482,MATCH('Search for Assistance'!$E311,DATA2!$A$2:$A$482,0)),"")</f>
        <v/>
      </c>
      <c r="J311" s="14" t="str">
        <f>IFERROR(INDEX(DATA2!F$2:F$482,MATCH('Search for Assistance'!$E311,DATA2!$A$2:$A$482,0)),"")</f>
        <v/>
      </c>
      <c r="K311" s="14" t="str">
        <f>IFERROR(INDEX(DATA2!G$2:G$482,MATCH('Search for Assistance'!$E311,DATA2!$A$2:$A$482,0)),"")</f>
        <v/>
      </c>
      <c r="L311" s="14" t="str">
        <f>IFERROR(INDEX(DATA2!H$2:H$482,MATCH('Search for Assistance'!$E311,DATA2!$A$2:$A$482,0)),"")</f>
        <v/>
      </c>
      <c r="M311" s="14" t="str">
        <f>IFERROR(INDEX(DATA2!I$2:I$482,MATCH('Search for Assistance'!$E311,DATA2!$A$2:$A$482,0)),"")</f>
        <v/>
      </c>
      <c r="N311" s="14" t="str">
        <f>IFERROR(INDEX(DATA2!J$2:J$482,MATCH('Search for Assistance'!$E311,DATA2!$A$2:$A$482,0)),"")</f>
        <v/>
      </c>
      <c r="O311" s="14" t="str">
        <f>IFERROR(INDEX(DATA2!K$2:K$482,MATCH('Search for Assistance'!$E311,DATA2!$A$2:$A$482,0)),"")</f>
        <v/>
      </c>
      <c r="P311" s="14"/>
      <c r="Q311" s="3"/>
    </row>
    <row r="312" spans="5:17" ht="64.150000000000006" customHeight="1" x14ac:dyDescent="0.4">
      <c r="E312" s="4"/>
      <c r="F312" s="12" t="str">
        <f t="shared" si="4"/>
        <v/>
      </c>
      <c r="G312" s="13" t="str">
        <f>IFERROR(INDEX(DATA2!C$2:C$482,MATCH('Search for Assistance'!$E312,DATA2!$A$2:$A$482,0)),"")</f>
        <v/>
      </c>
      <c r="H312" s="13" t="str">
        <f>IFERROR(INDEX(DATA2!D$2:D$482,MATCH('Search for Assistance'!$E312,DATA2!$A$2:$A$482,0)),"")</f>
        <v/>
      </c>
      <c r="I312" s="14" t="str">
        <f>IFERROR(INDEX(DATA2!E$2:E$482,MATCH('Search for Assistance'!$E312,DATA2!$A$2:$A$482,0)),"")</f>
        <v/>
      </c>
      <c r="J312" s="14" t="str">
        <f>IFERROR(INDEX(DATA2!F$2:F$482,MATCH('Search for Assistance'!$E312,DATA2!$A$2:$A$482,0)),"")</f>
        <v/>
      </c>
      <c r="K312" s="14" t="str">
        <f>IFERROR(INDEX(DATA2!G$2:G$482,MATCH('Search for Assistance'!$E312,DATA2!$A$2:$A$482,0)),"")</f>
        <v/>
      </c>
      <c r="L312" s="14" t="str">
        <f>IFERROR(INDEX(DATA2!H$2:H$482,MATCH('Search for Assistance'!$E312,DATA2!$A$2:$A$482,0)),"")</f>
        <v/>
      </c>
      <c r="M312" s="14" t="str">
        <f>IFERROR(INDEX(DATA2!I$2:I$482,MATCH('Search for Assistance'!$E312,DATA2!$A$2:$A$482,0)),"")</f>
        <v/>
      </c>
      <c r="N312" s="14" t="str">
        <f>IFERROR(INDEX(DATA2!J$2:J$482,MATCH('Search for Assistance'!$E312,DATA2!$A$2:$A$482,0)),"")</f>
        <v/>
      </c>
      <c r="O312" s="14" t="str">
        <f>IFERROR(INDEX(DATA2!K$2:K$482,MATCH('Search for Assistance'!$E312,DATA2!$A$2:$A$482,0)),"")</f>
        <v/>
      </c>
      <c r="P312" s="14"/>
      <c r="Q312" s="3"/>
    </row>
    <row r="313" spans="5:17" ht="64.150000000000006" customHeight="1" x14ac:dyDescent="0.4">
      <c r="E313" s="4"/>
      <c r="F313" s="12" t="str">
        <f t="shared" si="4"/>
        <v/>
      </c>
      <c r="G313" s="13" t="str">
        <f>IFERROR(INDEX(DATA2!C$2:C$482,MATCH('Search for Assistance'!$E313,DATA2!$A$2:$A$482,0)),"")</f>
        <v/>
      </c>
      <c r="H313" s="13" t="str">
        <f>IFERROR(INDEX(DATA2!D$2:D$482,MATCH('Search for Assistance'!$E313,DATA2!$A$2:$A$482,0)),"")</f>
        <v/>
      </c>
      <c r="I313" s="14" t="str">
        <f>IFERROR(INDEX(DATA2!E$2:E$482,MATCH('Search for Assistance'!$E313,DATA2!$A$2:$A$482,0)),"")</f>
        <v/>
      </c>
      <c r="J313" s="14" t="str">
        <f>IFERROR(INDEX(DATA2!F$2:F$482,MATCH('Search for Assistance'!$E313,DATA2!$A$2:$A$482,0)),"")</f>
        <v/>
      </c>
      <c r="K313" s="14" t="str">
        <f>IFERROR(INDEX(DATA2!G$2:G$482,MATCH('Search for Assistance'!$E313,DATA2!$A$2:$A$482,0)),"")</f>
        <v/>
      </c>
      <c r="L313" s="14" t="str">
        <f>IFERROR(INDEX(DATA2!H$2:H$482,MATCH('Search for Assistance'!$E313,DATA2!$A$2:$A$482,0)),"")</f>
        <v/>
      </c>
      <c r="M313" s="14" t="str">
        <f>IFERROR(INDEX(DATA2!I$2:I$482,MATCH('Search for Assistance'!$E313,DATA2!$A$2:$A$482,0)),"")</f>
        <v/>
      </c>
      <c r="N313" s="14" t="str">
        <f>IFERROR(INDEX(DATA2!J$2:J$482,MATCH('Search for Assistance'!$E313,DATA2!$A$2:$A$482,0)),"")</f>
        <v/>
      </c>
      <c r="O313" s="14" t="str">
        <f>IFERROR(INDEX(DATA2!K$2:K$482,MATCH('Search for Assistance'!$E313,DATA2!$A$2:$A$482,0)),"")</f>
        <v/>
      </c>
      <c r="P313" s="14"/>
      <c r="Q313" s="3"/>
    </row>
    <row r="314" spans="5:17" ht="64.150000000000006" customHeight="1" x14ac:dyDescent="0.4">
      <c r="E314" s="4"/>
      <c r="F314" s="12" t="str">
        <f t="shared" si="4"/>
        <v/>
      </c>
      <c r="G314" s="13" t="str">
        <f>IFERROR(INDEX(DATA2!C$2:C$482,MATCH('Search for Assistance'!$E314,DATA2!$A$2:$A$482,0)),"")</f>
        <v/>
      </c>
      <c r="H314" s="13" t="str">
        <f>IFERROR(INDEX(DATA2!D$2:D$482,MATCH('Search for Assistance'!$E314,DATA2!$A$2:$A$482,0)),"")</f>
        <v/>
      </c>
      <c r="I314" s="14" t="str">
        <f>IFERROR(INDEX(DATA2!E$2:E$482,MATCH('Search for Assistance'!$E314,DATA2!$A$2:$A$482,0)),"")</f>
        <v/>
      </c>
      <c r="J314" s="14" t="str">
        <f>IFERROR(INDEX(DATA2!F$2:F$482,MATCH('Search for Assistance'!$E314,DATA2!$A$2:$A$482,0)),"")</f>
        <v/>
      </c>
      <c r="K314" s="14" t="str">
        <f>IFERROR(INDEX(DATA2!G$2:G$482,MATCH('Search for Assistance'!$E314,DATA2!$A$2:$A$482,0)),"")</f>
        <v/>
      </c>
      <c r="L314" s="14" t="str">
        <f>IFERROR(INDEX(DATA2!H$2:H$482,MATCH('Search for Assistance'!$E314,DATA2!$A$2:$A$482,0)),"")</f>
        <v/>
      </c>
      <c r="M314" s="14" t="str">
        <f>IFERROR(INDEX(DATA2!I$2:I$482,MATCH('Search for Assistance'!$E314,DATA2!$A$2:$A$482,0)),"")</f>
        <v/>
      </c>
      <c r="N314" s="14" t="str">
        <f>IFERROR(INDEX(DATA2!J$2:J$482,MATCH('Search for Assistance'!$E314,DATA2!$A$2:$A$482,0)),"")</f>
        <v/>
      </c>
      <c r="O314" s="14" t="str">
        <f>IFERROR(INDEX(DATA2!K$2:K$482,MATCH('Search for Assistance'!$E314,DATA2!$A$2:$A$482,0)),"")</f>
        <v/>
      </c>
      <c r="P314" s="14"/>
      <c r="Q314" s="3"/>
    </row>
    <row r="315" spans="5:17" ht="64.150000000000006" customHeight="1" x14ac:dyDescent="0.4">
      <c r="E315" s="4"/>
      <c r="F315" s="12" t="str">
        <f t="shared" si="4"/>
        <v/>
      </c>
      <c r="G315" s="13" t="str">
        <f>IFERROR(INDEX(DATA2!C$2:C$482,MATCH('Search for Assistance'!$E315,DATA2!$A$2:$A$482,0)),"")</f>
        <v/>
      </c>
      <c r="H315" s="13" t="str">
        <f>IFERROR(INDEX(DATA2!D$2:D$482,MATCH('Search for Assistance'!$E315,DATA2!$A$2:$A$482,0)),"")</f>
        <v/>
      </c>
      <c r="I315" s="14" t="str">
        <f>IFERROR(INDEX(DATA2!E$2:E$482,MATCH('Search for Assistance'!$E315,DATA2!$A$2:$A$482,0)),"")</f>
        <v/>
      </c>
      <c r="J315" s="14" t="str">
        <f>IFERROR(INDEX(DATA2!F$2:F$482,MATCH('Search for Assistance'!$E315,DATA2!$A$2:$A$482,0)),"")</f>
        <v/>
      </c>
      <c r="K315" s="14" t="str">
        <f>IFERROR(INDEX(DATA2!G$2:G$482,MATCH('Search for Assistance'!$E315,DATA2!$A$2:$A$482,0)),"")</f>
        <v/>
      </c>
      <c r="L315" s="14" t="str">
        <f>IFERROR(INDEX(DATA2!H$2:H$482,MATCH('Search for Assistance'!$E315,DATA2!$A$2:$A$482,0)),"")</f>
        <v/>
      </c>
      <c r="M315" s="14" t="str">
        <f>IFERROR(INDEX(DATA2!I$2:I$482,MATCH('Search for Assistance'!$E315,DATA2!$A$2:$A$482,0)),"")</f>
        <v/>
      </c>
      <c r="N315" s="14" t="str">
        <f>IFERROR(INDEX(DATA2!J$2:J$482,MATCH('Search for Assistance'!$E315,DATA2!$A$2:$A$482,0)),"")</f>
        <v/>
      </c>
      <c r="O315" s="14" t="str">
        <f>IFERROR(INDEX(DATA2!K$2:K$482,MATCH('Search for Assistance'!$E315,DATA2!$A$2:$A$482,0)),"")</f>
        <v/>
      </c>
      <c r="P315" s="14"/>
      <c r="Q315" s="3"/>
    </row>
    <row r="316" spans="5:17" ht="64.150000000000006" customHeight="1" x14ac:dyDescent="0.4">
      <c r="E316" s="4"/>
      <c r="F316" s="12" t="str">
        <f t="shared" si="4"/>
        <v/>
      </c>
      <c r="G316" s="13" t="str">
        <f>IFERROR(INDEX(DATA2!C$2:C$482,MATCH('Search for Assistance'!$E316,DATA2!$A$2:$A$482,0)),"")</f>
        <v/>
      </c>
      <c r="H316" s="13" t="str">
        <f>IFERROR(INDEX(DATA2!D$2:D$482,MATCH('Search for Assistance'!$E316,DATA2!$A$2:$A$482,0)),"")</f>
        <v/>
      </c>
      <c r="I316" s="14" t="str">
        <f>IFERROR(INDEX(DATA2!E$2:E$482,MATCH('Search for Assistance'!$E316,DATA2!$A$2:$A$482,0)),"")</f>
        <v/>
      </c>
      <c r="J316" s="14" t="str">
        <f>IFERROR(INDEX(DATA2!F$2:F$482,MATCH('Search for Assistance'!$E316,DATA2!$A$2:$A$482,0)),"")</f>
        <v/>
      </c>
      <c r="K316" s="14" t="str">
        <f>IFERROR(INDEX(DATA2!G$2:G$482,MATCH('Search for Assistance'!$E316,DATA2!$A$2:$A$482,0)),"")</f>
        <v/>
      </c>
      <c r="L316" s="14" t="str">
        <f>IFERROR(INDEX(DATA2!H$2:H$482,MATCH('Search for Assistance'!$E316,DATA2!$A$2:$A$482,0)),"")</f>
        <v/>
      </c>
      <c r="M316" s="14" t="str">
        <f>IFERROR(INDEX(DATA2!I$2:I$482,MATCH('Search for Assistance'!$E316,DATA2!$A$2:$A$482,0)),"")</f>
        <v/>
      </c>
      <c r="N316" s="14" t="str">
        <f>IFERROR(INDEX(DATA2!J$2:J$482,MATCH('Search for Assistance'!$E316,DATA2!$A$2:$A$482,0)),"")</f>
        <v/>
      </c>
      <c r="O316" s="14" t="str">
        <f>IFERROR(INDEX(DATA2!K$2:K$482,MATCH('Search for Assistance'!$E316,DATA2!$A$2:$A$482,0)),"")</f>
        <v/>
      </c>
      <c r="P316" s="14"/>
      <c r="Q316" s="3"/>
    </row>
    <row r="317" spans="5:17" ht="64.150000000000006" customHeight="1" x14ac:dyDescent="0.4">
      <c r="E317" s="4"/>
      <c r="F317" s="12" t="str">
        <f t="shared" si="4"/>
        <v/>
      </c>
      <c r="G317" s="13" t="str">
        <f>IFERROR(INDEX(DATA2!C$2:C$482,MATCH('Search for Assistance'!$E317,DATA2!$A$2:$A$482,0)),"")</f>
        <v/>
      </c>
      <c r="H317" s="13" t="str">
        <f>IFERROR(INDEX(DATA2!D$2:D$482,MATCH('Search for Assistance'!$E317,DATA2!$A$2:$A$482,0)),"")</f>
        <v/>
      </c>
      <c r="I317" s="14" t="str">
        <f>IFERROR(INDEX(DATA2!E$2:E$482,MATCH('Search for Assistance'!$E317,DATA2!$A$2:$A$482,0)),"")</f>
        <v/>
      </c>
      <c r="J317" s="14" t="str">
        <f>IFERROR(INDEX(DATA2!F$2:F$482,MATCH('Search for Assistance'!$E317,DATA2!$A$2:$A$482,0)),"")</f>
        <v/>
      </c>
      <c r="K317" s="14" t="str">
        <f>IFERROR(INDEX(DATA2!G$2:G$482,MATCH('Search for Assistance'!$E317,DATA2!$A$2:$A$482,0)),"")</f>
        <v/>
      </c>
      <c r="L317" s="14" t="str">
        <f>IFERROR(INDEX(DATA2!H$2:H$482,MATCH('Search for Assistance'!$E317,DATA2!$A$2:$A$482,0)),"")</f>
        <v/>
      </c>
      <c r="M317" s="14" t="str">
        <f>IFERROR(INDEX(DATA2!I$2:I$482,MATCH('Search for Assistance'!$E317,DATA2!$A$2:$A$482,0)),"")</f>
        <v/>
      </c>
      <c r="N317" s="14" t="str">
        <f>IFERROR(INDEX(DATA2!J$2:J$482,MATCH('Search for Assistance'!$E317,DATA2!$A$2:$A$482,0)),"")</f>
        <v/>
      </c>
      <c r="O317" s="14" t="str">
        <f>IFERROR(INDEX(DATA2!K$2:K$482,MATCH('Search for Assistance'!$E317,DATA2!$A$2:$A$482,0)),"")</f>
        <v/>
      </c>
      <c r="P317" s="14"/>
      <c r="Q317" s="3"/>
    </row>
    <row r="318" spans="5:17" ht="64.150000000000006" customHeight="1" x14ac:dyDescent="0.4">
      <c r="E318" s="4"/>
      <c r="F318" s="12" t="str">
        <f t="shared" si="4"/>
        <v/>
      </c>
      <c r="G318" s="13" t="str">
        <f>IFERROR(INDEX(DATA2!C$2:C$482,MATCH('Search for Assistance'!$E318,DATA2!$A$2:$A$482,0)),"")</f>
        <v/>
      </c>
      <c r="H318" s="13" t="str">
        <f>IFERROR(INDEX(DATA2!D$2:D$482,MATCH('Search for Assistance'!$E318,DATA2!$A$2:$A$482,0)),"")</f>
        <v/>
      </c>
      <c r="I318" s="14" t="str">
        <f>IFERROR(INDEX(DATA2!E$2:E$482,MATCH('Search for Assistance'!$E318,DATA2!$A$2:$A$482,0)),"")</f>
        <v/>
      </c>
      <c r="J318" s="14" t="str">
        <f>IFERROR(INDEX(DATA2!F$2:F$482,MATCH('Search for Assistance'!$E318,DATA2!$A$2:$A$482,0)),"")</f>
        <v/>
      </c>
      <c r="K318" s="14" t="str">
        <f>IFERROR(INDEX(DATA2!G$2:G$482,MATCH('Search for Assistance'!$E318,DATA2!$A$2:$A$482,0)),"")</f>
        <v/>
      </c>
      <c r="L318" s="14" t="str">
        <f>IFERROR(INDEX(DATA2!H$2:H$482,MATCH('Search for Assistance'!$E318,DATA2!$A$2:$A$482,0)),"")</f>
        <v/>
      </c>
      <c r="M318" s="14" t="str">
        <f>IFERROR(INDEX(DATA2!I$2:I$482,MATCH('Search for Assistance'!$E318,DATA2!$A$2:$A$482,0)),"")</f>
        <v/>
      </c>
      <c r="N318" s="14" t="str">
        <f>IFERROR(INDEX(DATA2!J$2:J$482,MATCH('Search for Assistance'!$E318,DATA2!$A$2:$A$482,0)),"")</f>
        <v/>
      </c>
      <c r="O318" s="14" t="str">
        <f>IFERROR(INDEX(DATA2!K$2:K$482,MATCH('Search for Assistance'!$E318,DATA2!$A$2:$A$482,0)),"")</f>
        <v/>
      </c>
      <c r="P318" s="14"/>
      <c r="Q318" s="3"/>
    </row>
    <row r="319" spans="5:17" ht="64.150000000000006" customHeight="1" x14ac:dyDescent="0.4">
      <c r="E319" s="4"/>
      <c r="F319" s="12" t="str">
        <f t="shared" si="4"/>
        <v/>
      </c>
      <c r="G319" s="13" t="str">
        <f>IFERROR(INDEX(DATA2!C$2:C$482,MATCH('Search for Assistance'!$E319,DATA2!$A$2:$A$482,0)),"")</f>
        <v/>
      </c>
      <c r="H319" s="13" t="str">
        <f>IFERROR(INDEX(DATA2!D$2:D$482,MATCH('Search for Assistance'!$E319,DATA2!$A$2:$A$482,0)),"")</f>
        <v/>
      </c>
      <c r="I319" s="14" t="str">
        <f>IFERROR(INDEX(DATA2!E$2:E$482,MATCH('Search for Assistance'!$E319,DATA2!$A$2:$A$482,0)),"")</f>
        <v/>
      </c>
      <c r="J319" s="14" t="str">
        <f>IFERROR(INDEX(DATA2!F$2:F$482,MATCH('Search for Assistance'!$E319,DATA2!$A$2:$A$482,0)),"")</f>
        <v/>
      </c>
      <c r="K319" s="14" t="str">
        <f>IFERROR(INDEX(DATA2!G$2:G$482,MATCH('Search for Assistance'!$E319,DATA2!$A$2:$A$482,0)),"")</f>
        <v/>
      </c>
      <c r="L319" s="14" t="str">
        <f>IFERROR(INDEX(DATA2!H$2:H$482,MATCH('Search for Assistance'!$E319,DATA2!$A$2:$A$482,0)),"")</f>
        <v/>
      </c>
      <c r="M319" s="14" t="str">
        <f>IFERROR(INDEX(DATA2!I$2:I$482,MATCH('Search for Assistance'!$E319,DATA2!$A$2:$A$482,0)),"")</f>
        <v/>
      </c>
      <c r="N319" s="14" t="str">
        <f>IFERROR(INDEX(DATA2!J$2:J$482,MATCH('Search for Assistance'!$E319,DATA2!$A$2:$A$482,0)),"")</f>
        <v/>
      </c>
      <c r="O319" s="14" t="str">
        <f>IFERROR(INDEX(DATA2!K$2:K$482,MATCH('Search for Assistance'!$E319,DATA2!$A$2:$A$482,0)),"")</f>
        <v/>
      </c>
      <c r="P319" s="14"/>
      <c r="Q319" s="3"/>
    </row>
    <row r="320" spans="5:17" ht="64.150000000000006" customHeight="1" x14ac:dyDescent="0.4">
      <c r="E320" s="4"/>
      <c r="F320" s="12" t="str">
        <f t="shared" si="4"/>
        <v/>
      </c>
      <c r="G320" s="13" t="str">
        <f>IFERROR(INDEX(DATA2!C$2:C$482,MATCH('Search for Assistance'!$E320,DATA2!$A$2:$A$482,0)),"")</f>
        <v/>
      </c>
      <c r="H320" s="13" t="str">
        <f>IFERROR(INDEX(DATA2!D$2:D$482,MATCH('Search for Assistance'!$E320,DATA2!$A$2:$A$482,0)),"")</f>
        <v/>
      </c>
      <c r="I320" s="14" t="str">
        <f>IFERROR(INDEX(DATA2!E$2:E$482,MATCH('Search for Assistance'!$E320,DATA2!$A$2:$A$482,0)),"")</f>
        <v/>
      </c>
      <c r="J320" s="14" t="str">
        <f>IFERROR(INDEX(DATA2!F$2:F$482,MATCH('Search for Assistance'!$E320,DATA2!$A$2:$A$482,0)),"")</f>
        <v/>
      </c>
      <c r="K320" s="14" t="str">
        <f>IFERROR(INDEX(DATA2!G$2:G$482,MATCH('Search for Assistance'!$E320,DATA2!$A$2:$A$482,0)),"")</f>
        <v/>
      </c>
      <c r="L320" s="14" t="str">
        <f>IFERROR(INDEX(DATA2!H$2:H$482,MATCH('Search for Assistance'!$E320,DATA2!$A$2:$A$482,0)),"")</f>
        <v/>
      </c>
      <c r="M320" s="14" t="str">
        <f>IFERROR(INDEX(DATA2!I$2:I$482,MATCH('Search for Assistance'!$E320,DATA2!$A$2:$A$482,0)),"")</f>
        <v/>
      </c>
      <c r="N320" s="14" t="str">
        <f>IFERROR(INDEX(DATA2!J$2:J$482,MATCH('Search for Assistance'!$E320,DATA2!$A$2:$A$482,0)),"")</f>
        <v/>
      </c>
      <c r="O320" s="14" t="str">
        <f>IFERROR(INDEX(DATA2!K$2:K$482,MATCH('Search for Assistance'!$E320,DATA2!$A$2:$A$482,0)),"")</f>
        <v/>
      </c>
      <c r="P320" s="14"/>
      <c r="Q320" s="3"/>
    </row>
    <row r="321" spans="5:17" ht="64.150000000000006" customHeight="1" x14ac:dyDescent="0.4">
      <c r="E321" s="4"/>
      <c r="F321" s="12" t="str">
        <f t="shared" si="4"/>
        <v/>
      </c>
      <c r="G321" s="13" t="str">
        <f>IFERROR(INDEX(DATA2!C$2:C$482,MATCH('Search for Assistance'!$E321,DATA2!$A$2:$A$482,0)),"")</f>
        <v/>
      </c>
      <c r="H321" s="13" t="str">
        <f>IFERROR(INDEX(DATA2!D$2:D$482,MATCH('Search for Assistance'!$E321,DATA2!$A$2:$A$482,0)),"")</f>
        <v/>
      </c>
      <c r="I321" s="14" t="str">
        <f>IFERROR(INDEX(DATA2!E$2:E$482,MATCH('Search for Assistance'!$E321,DATA2!$A$2:$A$482,0)),"")</f>
        <v/>
      </c>
      <c r="J321" s="14" t="str">
        <f>IFERROR(INDEX(DATA2!F$2:F$482,MATCH('Search for Assistance'!$E321,DATA2!$A$2:$A$482,0)),"")</f>
        <v/>
      </c>
      <c r="K321" s="14" t="str">
        <f>IFERROR(INDEX(DATA2!G$2:G$482,MATCH('Search for Assistance'!$E321,DATA2!$A$2:$A$482,0)),"")</f>
        <v/>
      </c>
      <c r="L321" s="14" t="str">
        <f>IFERROR(INDEX(DATA2!H$2:H$482,MATCH('Search for Assistance'!$E321,DATA2!$A$2:$A$482,0)),"")</f>
        <v/>
      </c>
      <c r="M321" s="14" t="str">
        <f>IFERROR(INDEX(DATA2!I$2:I$482,MATCH('Search for Assistance'!$E321,DATA2!$A$2:$A$482,0)),"")</f>
        <v/>
      </c>
      <c r="N321" s="14" t="str">
        <f>IFERROR(INDEX(DATA2!J$2:J$482,MATCH('Search for Assistance'!$E321,DATA2!$A$2:$A$482,0)),"")</f>
        <v/>
      </c>
      <c r="O321" s="14" t="str">
        <f>IFERROR(INDEX(DATA2!K$2:K$482,MATCH('Search for Assistance'!$E321,DATA2!$A$2:$A$482,0)),"")</f>
        <v/>
      </c>
      <c r="P321" s="14"/>
      <c r="Q321" s="3"/>
    </row>
    <row r="322" spans="5:17" ht="64.150000000000006" customHeight="1" x14ac:dyDescent="0.4">
      <c r="E322" s="4"/>
      <c r="F322" s="12" t="str">
        <f t="shared" si="4"/>
        <v/>
      </c>
      <c r="G322" s="13" t="str">
        <f>IFERROR(INDEX(DATA2!C$2:C$482,MATCH('Search for Assistance'!$E322,DATA2!$A$2:$A$482,0)),"")</f>
        <v/>
      </c>
      <c r="H322" s="13" t="str">
        <f>IFERROR(INDEX(DATA2!D$2:D$482,MATCH('Search for Assistance'!$E322,DATA2!$A$2:$A$482,0)),"")</f>
        <v/>
      </c>
      <c r="I322" s="14" t="str">
        <f>IFERROR(INDEX(DATA2!E$2:E$482,MATCH('Search for Assistance'!$E322,DATA2!$A$2:$A$482,0)),"")</f>
        <v/>
      </c>
      <c r="J322" s="14" t="str">
        <f>IFERROR(INDEX(DATA2!F$2:F$482,MATCH('Search for Assistance'!$E322,DATA2!$A$2:$A$482,0)),"")</f>
        <v/>
      </c>
      <c r="K322" s="14" t="str">
        <f>IFERROR(INDEX(DATA2!G$2:G$482,MATCH('Search for Assistance'!$E322,DATA2!$A$2:$A$482,0)),"")</f>
        <v/>
      </c>
      <c r="L322" s="14" t="str">
        <f>IFERROR(INDEX(DATA2!H$2:H$482,MATCH('Search for Assistance'!$E322,DATA2!$A$2:$A$482,0)),"")</f>
        <v/>
      </c>
      <c r="M322" s="14" t="str">
        <f>IFERROR(INDEX(DATA2!I$2:I$482,MATCH('Search for Assistance'!$E322,DATA2!$A$2:$A$482,0)),"")</f>
        <v/>
      </c>
      <c r="N322" s="14" t="str">
        <f>IFERROR(INDEX(DATA2!J$2:J$482,MATCH('Search for Assistance'!$E322,DATA2!$A$2:$A$482,0)),"")</f>
        <v/>
      </c>
      <c r="O322" s="14" t="str">
        <f>IFERROR(INDEX(DATA2!K$2:K$482,MATCH('Search for Assistance'!$E322,DATA2!$A$2:$A$482,0)),"")</f>
        <v/>
      </c>
      <c r="P322" s="14"/>
      <c r="Q322" s="3"/>
    </row>
    <row r="323" spans="5:17" ht="64.150000000000006" customHeight="1" x14ac:dyDescent="0.4">
      <c r="E323" s="4"/>
      <c r="F323" s="12" t="str">
        <f t="shared" si="4"/>
        <v/>
      </c>
      <c r="G323" s="13" t="str">
        <f>IFERROR(INDEX(DATA2!C$2:C$482,MATCH('Search for Assistance'!$E323,DATA2!$A$2:$A$482,0)),"")</f>
        <v/>
      </c>
      <c r="H323" s="13" t="str">
        <f>IFERROR(INDEX(DATA2!D$2:D$482,MATCH('Search for Assistance'!$E323,DATA2!$A$2:$A$482,0)),"")</f>
        <v/>
      </c>
      <c r="I323" s="14" t="str">
        <f>IFERROR(INDEX(DATA2!E$2:E$482,MATCH('Search for Assistance'!$E323,DATA2!$A$2:$A$482,0)),"")</f>
        <v/>
      </c>
      <c r="J323" s="14" t="str">
        <f>IFERROR(INDEX(DATA2!F$2:F$482,MATCH('Search for Assistance'!$E323,DATA2!$A$2:$A$482,0)),"")</f>
        <v/>
      </c>
      <c r="K323" s="14" t="str">
        <f>IFERROR(INDEX(DATA2!G$2:G$482,MATCH('Search for Assistance'!$E323,DATA2!$A$2:$A$482,0)),"")</f>
        <v/>
      </c>
      <c r="L323" s="14" t="str">
        <f>IFERROR(INDEX(DATA2!H$2:H$482,MATCH('Search for Assistance'!$E323,DATA2!$A$2:$A$482,0)),"")</f>
        <v/>
      </c>
      <c r="M323" s="14" t="str">
        <f>IFERROR(INDEX(DATA2!I$2:I$482,MATCH('Search for Assistance'!$E323,DATA2!$A$2:$A$482,0)),"")</f>
        <v/>
      </c>
      <c r="N323" s="14" t="str">
        <f>IFERROR(INDEX(DATA2!J$2:J$482,MATCH('Search for Assistance'!$E323,DATA2!$A$2:$A$482,0)),"")</f>
        <v/>
      </c>
      <c r="O323" s="14" t="str">
        <f>IFERROR(INDEX(DATA2!K$2:K$482,MATCH('Search for Assistance'!$E323,DATA2!$A$2:$A$482,0)),"")</f>
        <v/>
      </c>
      <c r="P323" s="14"/>
      <c r="Q323" s="3"/>
    </row>
    <row r="324" spans="5:17" ht="64.150000000000006" customHeight="1" x14ac:dyDescent="0.4">
      <c r="E324" s="4"/>
      <c r="F324" s="12" t="str">
        <f t="shared" si="4"/>
        <v/>
      </c>
      <c r="G324" s="13" t="str">
        <f>IFERROR(INDEX(DATA2!C$2:C$482,MATCH('Search for Assistance'!$E324,DATA2!$A$2:$A$482,0)),"")</f>
        <v/>
      </c>
      <c r="H324" s="13" t="str">
        <f>IFERROR(INDEX(DATA2!D$2:D$482,MATCH('Search for Assistance'!$E324,DATA2!$A$2:$A$482,0)),"")</f>
        <v/>
      </c>
      <c r="I324" s="14" t="str">
        <f>IFERROR(INDEX(DATA2!E$2:E$482,MATCH('Search for Assistance'!$E324,DATA2!$A$2:$A$482,0)),"")</f>
        <v/>
      </c>
      <c r="J324" s="14" t="str">
        <f>IFERROR(INDEX(DATA2!F$2:F$482,MATCH('Search for Assistance'!$E324,DATA2!$A$2:$A$482,0)),"")</f>
        <v/>
      </c>
      <c r="K324" s="14" t="str">
        <f>IFERROR(INDEX(DATA2!G$2:G$482,MATCH('Search for Assistance'!$E324,DATA2!$A$2:$A$482,0)),"")</f>
        <v/>
      </c>
      <c r="L324" s="14" t="str">
        <f>IFERROR(INDEX(DATA2!H$2:H$482,MATCH('Search for Assistance'!$E324,DATA2!$A$2:$A$482,0)),"")</f>
        <v/>
      </c>
      <c r="M324" s="14" t="str">
        <f>IFERROR(INDEX(DATA2!I$2:I$482,MATCH('Search for Assistance'!$E324,DATA2!$A$2:$A$482,0)),"")</f>
        <v/>
      </c>
      <c r="N324" s="14" t="str">
        <f>IFERROR(INDEX(DATA2!J$2:J$482,MATCH('Search for Assistance'!$E324,DATA2!$A$2:$A$482,0)),"")</f>
        <v/>
      </c>
      <c r="O324" s="14" t="str">
        <f>IFERROR(INDEX(DATA2!K$2:K$482,MATCH('Search for Assistance'!$E324,DATA2!$A$2:$A$482,0)),"")</f>
        <v/>
      </c>
      <c r="P324" s="14"/>
      <c r="Q324" s="3"/>
    </row>
    <row r="325" spans="5:17" ht="64.150000000000006" customHeight="1" x14ac:dyDescent="0.4">
      <c r="E325" s="4"/>
      <c r="F325" s="12" t="str">
        <f t="shared" si="4"/>
        <v/>
      </c>
      <c r="G325" s="13" t="str">
        <f>IFERROR(INDEX(DATA2!C$2:C$482,MATCH('Search for Assistance'!$E325,DATA2!$A$2:$A$482,0)),"")</f>
        <v/>
      </c>
      <c r="H325" s="13" t="str">
        <f>IFERROR(INDEX(DATA2!D$2:D$482,MATCH('Search for Assistance'!$E325,DATA2!$A$2:$A$482,0)),"")</f>
        <v/>
      </c>
      <c r="I325" s="14" t="str">
        <f>IFERROR(INDEX(DATA2!E$2:E$482,MATCH('Search for Assistance'!$E325,DATA2!$A$2:$A$482,0)),"")</f>
        <v/>
      </c>
      <c r="J325" s="14" t="str">
        <f>IFERROR(INDEX(DATA2!F$2:F$482,MATCH('Search for Assistance'!$E325,DATA2!$A$2:$A$482,0)),"")</f>
        <v/>
      </c>
      <c r="K325" s="14" t="str">
        <f>IFERROR(INDEX(DATA2!G$2:G$482,MATCH('Search for Assistance'!$E325,DATA2!$A$2:$A$482,0)),"")</f>
        <v/>
      </c>
      <c r="L325" s="14" t="str">
        <f>IFERROR(INDEX(DATA2!H$2:H$482,MATCH('Search for Assistance'!$E325,DATA2!$A$2:$A$482,0)),"")</f>
        <v/>
      </c>
      <c r="M325" s="14" t="str">
        <f>IFERROR(INDEX(DATA2!I$2:I$482,MATCH('Search for Assistance'!$E325,DATA2!$A$2:$A$482,0)),"")</f>
        <v/>
      </c>
      <c r="N325" s="14" t="str">
        <f>IFERROR(INDEX(DATA2!J$2:J$482,MATCH('Search for Assistance'!$E325,DATA2!$A$2:$A$482,0)),"")</f>
        <v/>
      </c>
      <c r="O325" s="14" t="str">
        <f>IFERROR(INDEX(DATA2!K$2:K$482,MATCH('Search for Assistance'!$E325,DATA2!$A$2:$A$482,0)),"")</f>
        <v/>
      </c>
      <c r="P325" s="14"/>
      <c r="Q325" s="3"/>
    </row>
    <row r="326" spans="5:17" ht="64.150000000000006" customHeight="1" x14ac:dyDescent="0.4">
      <c r="E326" s="4"/>
      <c r="F326" s="12" t="str">
        <f t="shared" si="4"/>
        <v/>
      </c>
      <c r="G326" s="13" t="str">
        <f>IFERROR(INDEX(DATA2!C$2:C$482,MATCH('Search for Assistance'!$E326,DATA2!$A$2:$A$482,0)),"")</f>
        <v/>
      </c>
      <c r="H326" s="13" t="str">
        <f>IFERROR(INDEX(DATA2!D$2:D$482,MATCH('Search for Assistance'!$E326,DATA2!$A$2:$A$482,0)),"")</f>
        <v/>
      </c>
      <c r="I326" s="14" t="str">
        <f>IFERROR(INDEX(DATA2!E$2:E$482,MATCH('Search for Assistance'!$E326,DATA2!$A$2:$A$482,0)),"")</f>
        <v/>
      </c>
      <c r="J326" s="14" t="str">
        <f>IFERROR(INDEX(DATA2!F$2:F$482,MATCH('Search for Assistance'!$E326,DATA2!$A$2:$A$482,0)),"")</f>
        <v/>
      </c>
      <c r="K326" s="14" t="str">
        <f>IFERROR(INDEX(DATA2!G$2:G$482,MATCH('Search for Assistance'!$E326,DATA2!$A$2:$A$482,0)),"")</f>
        <v/>
      </c>
      <c r="L326" s="14" t="str">
        <f>IFERROR(INDEX(DATA2!H$2:H$482,MATCH('Search for Assistance'!$E326,DATA2!$A$2:$A$482,0)),"")</f>
        <v/>
      </c>
      <c r="M326" s="14" t="str">
        <f>IFERROR(INDEX(DATA2!I$2:I$482,MATCH('Search for Assistance'!$E326,DATA2!$A$2:$A$482,0)),"")</f>
        <v/>
      </c>
      <c r="N326" s="14" t="str">
        <f>IFERROR(INDEX(DATA2!J$2:J$482,MATCH('Search for Assistance'!$E326,DATA2!$A$2:$A$482,0)),"")</f>
        <v/>
      </c>
      <c r="O326" s="14" t="str">
        <f>IFERROR(INDEX(DATA2!K$2:K$482,MATCH('Search for Assistance'!$E326,DATA2!$A$2:$A$482,0)),"")</f>
        <v/>
      </c>
      <c r="P326" s="14"/>
      <c r="Q326" s="3"/>
    </row>
    <row r="327" spans="5:17" ht="64.150000000000006" customHeight="1" x14ac:dyDescent="0.4">
      <c r="E327" s="4"/>
      <c r="F327" s="12" t="str">
        <f t="shared" ref="F327:F390" si="5">HYPERLINK(H327,G327)</f>
        <v/>
      </c>
      <c r="G327" s="13" t="str">
        <f>IFERROR(INDEX(DATA2!C$2:C$482,MATCH('Search for Assistance'!$E327,DATA2!$A$2:$A$482,0)),"")</f>
        <v/>
      </c>
      <c r="H327" s="13" t="str">
        <f>IFERROR(INDEX(DATA2!D$2:D$482,MATCH('Search for Assistance'!$E327,DATA2!$A$2:$A$482,0)),"")</f>
        <v/>
      </c>
      <c r="I327" s="14" t="str">
        <f>IFERROR(INDEX(DATA2!E$2:E$482,MATCH('Search for Assistance'!$E327,DATA2!$A$2:$A$482,0)),"")</f>
        <v/>
      </c>
      <c r="J327" s="14" t="str">
        <f>IFERROR(INDEX(DATA2!F$2:F$482,MATCH('Search for Assistance'!$E327,DATA2!$A$2:$A$482,0)),"")</f>
        <v/>
      </c>
      <c r="K327" s="14" t="str">
        <f>IFERROR(INDEX(DATA2!G$2:G$482,MATCH('Search for Assistance'!$E327,DATA2!$A$2:$A$482,0)),"")</f>
        <v/>
      </c>
      <c r="L327" s="14" t="str">
        <f>IFERROR(INDEX(DATA2!H$2:H$482,MATCH('Search for Assistance'!$E327,DATA2!$A$2:$A$482,0)),"")</f>
        <v/>
      </c>
      <c r="M327" s="14" t="str">
        <f>IFERROR(INDEX(DATA2!I$2:I$482,MATCH('Search for Assistance'!$E327,DATA2!$A$2:$A$482,0)),"")</f>
        <v/>
      </c>
      <c r="N327" s="14" t="str">
        <f>IFERROR(INDEX(DATA2!J$2:J$482,MATCH('Search for Assistance'!$E327,DATA2!$A$2:$A$482,0)),"")</f>
        <v/>
      </c>
      <c r="O327" s="14" t="str">
        <f>IFERROR(INDEX(DATA2!K$2:K$482,MATCH('Search for Assistance'!$E327,DATA2!$A$2:$A$482,0)),"")</f>
        <v/>
      </c>
      <c r="P327" s="14"/>
      <c r="Q327" s="3"/>
    </row>
    <row r="328" spans="5:17" ht="64.150000000000006" customHeight="1" x14ac:dyDescent="0.4">
      <c r="E328" s="4"/>
      <c r="F328" s="12" t="str">
        <f t="shared" si="5"/>
        <v/>
      </c>
      <c r="G328" s="13" t="str">
        <f>IFERROR(INDEX(DATA2!C$2:C$482,MATCH('Search for Assistance'!$E328,DATA2!$A$2:$A$482,0)),"")</f>
        <v/>
      </c>
      <c r="H328" s="13" t="str">
        <f>IFERROR(INDEX(DATA2!D$2:D$482,MATCH('Search for Assistance'!$E328,DATA2!$A$2:$A$482,0)),"")</f>
        <v/>
      </c>
      <c r="I328" s="14" t="str">
        <f>IFERROR(INDEX(DATA2!E$2:E$482,MATCH('Search for Assistance'!$E328,DATA2!$A$2:$A$482,0)),"")</f>
        <v/>
      </c>
      <c r="J328" s="14" t="str">
        <f>IFERROR(INDEX(DATA2!F$2:F$482,MATCH('Search for Assistance'!$E328,DATA2!$A$2:$A$482,0)),"")</f>
        <v/>
      </c>
      <c r="K328" s="14" t="str">
        <f>IFERROR(INDEX(DATA2!G$2:G$482,MATCH('Search for Assistance'!$E328,DATA2!$A$2:$A$482,0)),"")</f>
        <v/>
      </c>
      <c r="L328" s="14" t="str">
        <f>IFERROR(INDEX(DATA2!H$2:H$482,MATCH('Search for Assistance'!$E328,DATA2!$A$2:$A$482,0)),"")</f>
        <v/>
      </c>
      <c r="M328" s="14" t="str">
        <f>IFERROR(INDEX(DATA2!I$2:I$482,MATCH('Search for Assistance'!$E328,DATA2!$A$2:$A$482,0)),"")</f>
        <v/>
      </c>
      <c r="N328" s="14" t="str">
        <f>IFERROR(INDEX(DATA2!J$2:J$482,MATCH('Search for Assistance'!$E328,DATA2!$A$2:$A$482,0)),"")</f>
        <v/>
      </c>
      <c r="O328" s="14" t="str">
        <f>IFERROR(INDEX(DATA2!K$2:K$482,MATCH('Search for Assistance'!$E328,DATA2!$A$2:$A$482,0)),"")</f>
        <v/>
      </c>
      <c r="P328" s="14"/>
      <c r="Q328" s="3"/>
    </row>
    <row r="329" spans="5:17" ht="64.150000000000006" customHeight="1" x14ac:dyDescent="0.4">
      <c r="E329" s="4"/>
      <c r="F329" s="12" t="str">
        <f t="shared" si="5"/>
        <v/>
      </c>
      <c r="G329" s="13" t="str">
        <f>IFERROR(INDEX(DATA2!C$2:C$482,MATCH('Search for Assistance'!$E329,DATA2!$A$2:$A$482,0)),"")</f>
        <v/>
      </c>
      <c r="H329" s="13" t="str">
        <f>IFERROR(INDEX(DATA2!D$2:D$482,MATCH('Search for Assistance'!$E329,DATA2!$A$2:$A$482,0)),"")</f>
        <v/>
      </c>
      <c r="I329" s="14" t="str">
        <f>IFERROR(INDEX(DATA2!E$2:E$482,MATCH('Search for Assistance'!$E329,DATA2!$A$2:$A$482,0)),"")</f>
        <v/>
      </c>
      <c r="J329" s="14" t="str">
        <f>IFERROR(INDEX(DATA2!F$2:F$482,MATCH('Search for Assistance'!$E329,DATA2!$A$2:$A$482,0)),"")</f>
        <v/>
      </c>
      <c r="K329" s="14" t="str">
        <f>IFERROR(INDEX(DATA2!G$2:G$482,MATCH('Search for Assistance'!$E329,DATA2!$A$2:$A$482,0)),"")</f>
        <v/>
      </c>
      <c r="L329" s="14" t="str">
        <f>IFERROR(INDEX(DATA2!H$2:H$482,MATCH('Search for Assistance'!$E329,DATA2!$A$2:$A$482,0)),"")</f>
        <v/>
      </c>
      <c r="M329" s="14" t="str">
        <f>IFERROR(INDEX(DATA2!I$2:I$482,MATCH('Search for Assistance'!$E329,DATA2!$A$2:$A$482,0)),"")</f>
        <v/>
      </c>
      <c r="N329" s="14" t="str">
        <f>IFERROR(INDEX(DATA2!J$2:J$482,MATCH('Search for Assistance'!$E329,DATA2!$A$2:$A$482,0)),"")</f>
        <v/>
      </c>
      <c r="O329" s="14" t="str">
        <f>IFERROR(INDEX(DATA2!K$2:K$482,MATCH('Search for Assistance'!$E329,DATA2!$A$2:$A$482,0)),"")</f>
        <v/>
      </c>
      <c r="P329" s="14"/>
      <c r="Q329" s="3"/>
    </row>
    <row r="330" spans="5:17" ht="64.150000000000006" customHeight="1" x14ac:dyDescent="0.4">
      <c r="E330" s="4"/>
      <c r="F330" s="12" t="str">
        <f t="shared" si="5"/>
        <v/>
      </c>
      <c r="G330" s="13" t="str">
        <f>IFERROR(INDEX(DATA2!C$2:C$482,MATCH('Search for Assistance'!$E330,DATA2!$A$2:$A$482,0)),"")</f>
        <v/>
      </c>
      <c r="H330" s="13" t="str">
        <f>IFERROR(INDEX(DATA2!D$2:D$482,MATCH('Search for Assistance'!$E330,DATA2!$A$2:$A$482,0)),"")</f>
        <v/>
      </c>
      <c r="I330" s="14" t="str">
        <f>IFERROR(INDEX(DATA2!E$2:E$482,MATCH('Search for Assistance'!$E330,DATA2!$A$2:$A$482,0)),"")</f>
        <v/>
      </c>
      <c r="J330" s="14" t="str">
        <f>IFERROR(INDEX(DATA2!F$2:F$482,MATCH('Search for Assistance'!$E330,DATA2!$A$2:$A$482,0)),"")</f>
        <v/>
      </c>
      <c r="K330" s="14" t="str">
        <f>IFERROR(INDEX(DATA2!G$2:G$482,MATCH('Search for Assistance'!$E330,DATA2!$A$2:$A$482,0)),"")</f>
        <v/>
      </c>
      <c r="L330" s="14" t="str">
        <f>IFERROR(INDEX(DATA2!H$2:H$482,MATCH('Search for Assistance'!$E330,DATA2!$A$2:$A$482,0)),"")</f>
        <v/>
      </c>
      <c r="M330" s="14" t="str">
        <f>IFERROR(INDEX(DATA2!I$2:I$482,MATCH('Search for Assistance'!$E330,DATA2!$A$2:$A$482,0)),"")</f>
        <v/>
      </c>
      <c r="N330" s="14" t="str">
        <f>IFERROR(INDEX(DATA2!J$2:J$482,MATCH('Search for Assistance'!$E330,DATA2!$A$2:$A$482,0)),"")</f>
        <v/>
      </c>
      <c r="O330" s="14" t="str">
        <f>IFERROR(INDEX(DATA2!K$2:K$482,MATCH('Search for Assistance'!$E330,DATA2!$A$2:$A$482,0)),"")</f>
        <v/>
      </c>
      <c r="P330" s="14"/>
      <c r="Q330" s="3"/>
    </row>
    <row r="331" spans="5:17" ht="64.150000000000006" customHeight="1" x14ac:dyDescent="0.4">
      <c r="E331" s="4"/>
      <c r="F331" s="12" t="str">
        <f t="shared" si="5"/>
        <v/>
      </c>
      <c r="G331" s="13" t="str">
        <f>IFERROR(INDEX(DATA2!C$2:C$482,MATCH('Search for Assistance'!$E331,DATA2!$A$2:$A$482,0)),"")</f>
        <v/>
      </c>
      <c r="H331" s="13" t="str">
        <f>IFERROR(INDEX(DATA2!D$2:D$482,MATCH('Search for Assistance'!$E331,DATA2!$A$2:$A$482,0)),"")</f>
        <v/>
      </c>
      <c r="I331" s="14" t="str">
        <f>IFERROR(INDEX(DATA2!E$2:E$482,MATCH('Search for Assistance'!$E331,DATA2!$A$2:$A$482,0)),"")</f>
        <v/>
      </c>
      <c r="J331" s="14" t="str">
        <f>IFERROR(INDEX(DATA2!F$2:F$482,MATCH('Search for Assistance'!$E331,DATA2!$A$2:$A$482,0)),"")</f>
        <v/>
      </c>
      <c r="K331" s="14" t="str">
        <f>IFERROR(INDEX(DATA2!G$2:G$482,MATCH('Search for Assistance'!$E331,DATA2!$A$2:$A$482,0)),"")</f>
        <v/>
      </c>
      <c r="L331" s="14" t="str">
        <f>IFERROR(INDEX(DATA2!H$2:H$482,MATCH('Search for Assistance'!$E331,DATA2!$A$2:$A$482,0)),"")</f>
        <v/>
      </c>
      <c r="M331" s="14" t="str">
        <f>IFERROR(INDEX(DATA2!I$2:I$482,MATCH('Search for Assistance'!$E331,DATA2!$A$2:$A$482,0)),"")</f>
        <v/>
      </c>
      <c r="N331" s="14" t="str">
        <f>IFERROR(INDEX(DATA2!J$2:J$482,MATCH('Search for Assistance'!$E331,DATA2!$A$2:$A$482,0)),"")</f>
        <v/>
      </c>
      <c r="O331" s="14" t="str">
        <f>IFERROR(INDEX(DATA2!K$2:K$482,MATCH('Search for Assistance'!$E331,DATA2!$A$2:$A$482,0)),"")</f>
        <v/>
      </c>
      <c r="P331" s="14"/>
      <c r="Q331" s="3"/>
    </row>
    <row r="332" spans="5:17" ht="64.150000000000006" customHeight="1" x14ac:dyDescent="0.4">
      <c r="E332" s="4"/>
      <c r="F332" s="12" t="str">
        <f t="shared" si="5"/>
        <v/>
      </c>
      <c r="G332" s="13" t="str">
        <f>IFERROR(INDEX(DATA2!C$2:C$482,MATCH('Search for Assistance'!$E332,DATA2!$A$2:$A$482,0)),"")</f>
        <v/>
      </c>
      <c r="H332" s="13" t="str">
        <f>IFERROR(INDEX(DATA2!D$2:D$482,MATCH('Search for Assistance'!$E332,DATA2!$A$2:$A$482,0)),"")</f>
        <v/>
      </c>
      <c r="I332" s="14" t="str">
        <f>IFERROR(INDEX(DATA2!E$2:E$482,MATCH('Search for Assistance'!$E332,DATA2!$A$2:$A$482,0)),"")</f>
        <v/>
      </c>
      <c r="J332" s="14" t="str">
        <f>IFERROR(INDEX(DATA2!F$2:F$482,MATCH('Search for Assistance'!$E332,DATA2!$A$2:$A$482,0)),"")</f>
        <v/>
      </c>
      <c r="K332" s="14" t="str">
        <f>IFERROR(INDEX(DATA2!G$2:G$482,MATCH('Search for Assistance'!$E332,DATA2!$A$2:$A$482,0)),"")</f>
        <v/>
      </c>
      <c r="L332" s="14" t="str">
        <f>IFERROR(INDEX(DATA2!H$2:H$482,MATCH('Search for Assistance'!$E332,DATA2!$A$2:$A$482,0)),"")</f>
        <v/>
      </c>
      <c r="M332" s="14" t="str">
        <f>IFERROR(INDEX(DATA2!I$2:I$482,MATCH('Search for Assistance'!$E332,DATA2!$A$2:$A$482,0)),"")</f>
        <v/>
      </c>
      <c r="N332" s="14" t="str">
        <f>IFERROR(INDEX(DATA2!J$2:J$482,MATCH('Search for Assistance'!$E332,DATA2!$A$2:$A$482,0)),"")</f>
        <v/>
      </c>
      <c r="O332" s="14" t="str">
        <f>IFERROR(INDEX(DATA2!K$2:K$482,MATCH('Search for Assistance'!$E332,DATA2!$A$2:$A$482,0)),"")</f>
        <v/>
      </c>
      <c r="P332" s="14"/>
      <c r="Q332" s="3"/>
    </row>
    <row r="333" spans="5:17" ht="64.150000000000006" customHeight="1" x14ac:dyDescent="0.4">
      <c r="E333" s="4"/>
      <c r="F333" s="12" t="str">
        <f t="shared" si="5"/>
        <v/>
      </c>
      <c r="G333" s="13" t="str">
        <f>IFERROR(INDEX(DATA2!C$2:C$482,MATCH('Search for Assistance'!$E333,DATA2!$A$2:$A$482,0)),"")</f>
        <v/>
      </c>
      <c r="H333" s="13" t="str">
        <f>IFERROR(INDEX(DATA2!D$2:D$482,MATCH('Search for Assistance'!$E333,DATA2!$A$2:$A$482,0)),"")</f>
        <v/>
      </c>
      <c r="I333" s="14" t="str">
        <f>IFERROR(INDEX(DATA2!E$2:E$482,MATCH('Search for Assistance'!$E333,DATA2!$A$2:$A$482,0)),"")</f>
        <v/>
      </c>
      <c r="J333" s="14" t="str">
        <f>IFERROR(INDEX(DATA2!F$2:F$482,MATCH('Search for Assistance'!$E333,DATA2!$A$2:$A$482,0)),"")</f>
        <v/>
      </c>
      <c r="K333" s="14" t="str">
        <f>IFERROR(INDEX(DATA2!G$2:G$482,MATCH('Search for Assistance'!$E333,DATA2!$A$2:$A$482,0)),"")</f>
        <v/>
      </c>
      <c r="L333" s="14" t="str">
        <f>IFERROR(INDEX(DATA2!H$2:H$482,MATCH('Search for Assistance'!$E333,DATA2!$A$2:$A$482,0)),"")</f>
        <v/>
      </c>
      <c r="M333" s="14" t="str">
        <f>IFERROR(INDEX(DATA2!I$2:I$482,MATCH('Search for Assistance'!$E333,DATA2!$A$2:$A$482,0)),"")</f>
        <v/>
      </c>
      <c r="N333" s="14" t="str">
        <f>IFERROR(INDEX(DATA2!J$2:J$482,MATCH('Search for Assistance'!$E333,DATA2!$A$2:$A$482,0)),"")</f>
        <v/>
      </c>
      <c r="O333" s="14" t="str">
        <f>IFERROR(INDEX(DATA2!K$2:K$482,MATCH('Search for Assistance'!$E333,DATA2!$A$2:$A$482,0)),"")</f>
        <v/>
      </c>
      <c r="P333" s="14"/>
      <c r="Q333" s="3"/>
    </row>
    <row r="334" spans="5:17" ht="64.150000000000006" customHeight="1" x14ac:dyDescent="0.4">
      <c r="E334" s="4"/>
      <c r="F334" s="12" t="str">
        <f t="shared" si="5"/>
        <v/>
      </c>
      <c r="G334" s="13" t="str">
        <f>IFERROR(INDEX(DATA2!C$2:C$482,MATCH('Search for Assistance'!$E334,DATA2!$A$2:$A$482,0)),"")</f>
        <v/>
      </c>
      <c r="H334" s="13" t="str">
        <f>IFERROR(INDEX(DATA2!D$2:D$482,MATCH('Search for Assistance'!$E334,DATA2!$A$2:$A$482,0)),"")</f>
        <v/>
      </c>
      <c r="I334" s="14" t="str">
        <f>IFERROR(INDEX(DATA2!E$2:E$482,MATCH('Search for Assistance'!$E334,DATA2!$A$2:$A$482,0)),"")</f>
        <v/>
      </c>
      <c r="J334" s="14" t="str">
        <f>IFERROR(INDEX(DATA2!F$2:F$482,MATCH('Search for Assistance'!$E334,DATA2!$A$2:$A$482,0)),"")</f>
        <v/>
      </c>
      <c r="K334" s="14" t="str">
        <f>IFERROR(INDEX(DATA2!G$2:G$482,MATCH('Search for Assistance'!$E334,DATA2!$A$2:$A$482,0)),"")</f>
        <v/>
      </c>
      <c r="L334" s="14" t="str">
        <f>IFERROR(INDEX(DATA2!H$2:H$482,MATCH('Search for Assistance'!$E334,DATA2!$A$2:$A$482,0)),"")</f>
        <v/>
      </c>
      <c r="M334" s="14" t="str">
        <f>IFERROR(INDEX(DATA2!I$2:I$482,MATCH('Search for Assistance'!$E334,DATA2!$A$2:$A$482,0)),"")</f>
        <v/>
      </c>
      <c r="N334" s="14" t="str">
        <f>IFERROR(INDEX(DATA2!J$2:J$482,MATCH('Search for Assistance'!$E334,DATA2!$A$2:$A$482,0)),"")</f>
        <v/>
      </c>
      <c r="O334" s="14" t="str">
        <f>IFERROR(INDEX(DATA2!K$2:K$482,MATCH('Search for Assistance'!$E334,DATA2!$A$2:$A$482,0)),"")</f>
        <v/>
      </c>
      <c r="P334" s="14"/>
      <c r="Q334" s="3"/>
    </row>
    <row r="335" spans="5:17" ht="64.150000000000006" customHeight="1" x14ac:dyDescent="0.4">
      <c r="E335" s="4"/>
      <c r="F335" s="12" t="str">
        <f t="shared" si="5"/>
        <v/>
      </c>
      <c r="G335" s="13" t="str">
        <f>IFERROR(INDEX(DATA2!C$2:C$482,MATCH('Search for Assistance'!$E335,DATA2!$A$2:$A$482,0)),"")</f>
        <v/>
      </c>
      <c r="H335" s="13" t="str">
        <f>IFERROR(INDEX(DATA2!D$2:D$482,MATCH('Search for Assistance'!$E335,DATA2!$A$2:$A$482,0)),"")</f>
        <v/>
      </c>
      <c r="I335" s="14" t="str">
        <f>IFERROR(INDEX(DATA2!E$2:E$482,MATCH('Search for Assistance'!$E335,DATA2!$A$2:$A$482,0)),"")</f>
        <v/>
      </c>
      <c r="J335" s="14" t="str">
        <f>IFERROR(INDEX(DATA2!F$2:F$482,MATCH('Search for Assistance'!$E335,DATA2!$A$2:$A$482,0)),"")</f>
        <v/>
      </c>
      <c r="K335" s="14" t="str">
        <f>IFERROR(INDEX(DATA2!G$2:G$482,MATCH('Search for Assistance'!$E335,DATA2!$A$2:$A$482,0)),"")</f>
        <v/>
      </c>
      <c r="L335" s="14" t="str">
        <f>IFERROR(INDEX(DATA2!H$2:H$482,MATCH('Search for Assistance'!$E335,DATA2!$A$2:$A$482,0)),"")</f>
        <v/>
      </c>
      <c r="M335" s="14" t="str">
        <f>IFERROR(INDEX(DATA2!I$2:I$482,MATCH('Search for Assistance'!$E335,DATA2!$A$2:$A$482,0)),"")</f>
        <v/>
      </c>
      <c r="N335" s="14" t="str">
        <f>IFERROR(INDEX(DATA2!J$2:J$482,MATCH('Search for Assistance'!$E335,DATA2!$A$2:$A$482,0)),"")</f>
        <v/>
      </c>
      <c r="O335" s="14" t="str">
        <f>IFERROR(INDEX(DATA2!K$2:K$482,MATCH('Search for Assistance'!$E335,DATA2!$A$2:$A$482,0)),"")</f>
        <v/>
      </c>
      <c r="P335" s="14"/>
      <c r="Q335" s="3"/>
    </row>
    <row r="336" spans="5:17" ht="64.150000000000006" customHeight="1" x14ac:dyDescent="0.4">
      <c r="E336" s="4"/>
      <c r="F336" s="12" t="str">
        <f t="shared" si="5"/>
        <v/>
      </c>
      <c r="G336" s="13" t="str">
        <f>IFERROR(INDEX(DATA2!C$2:C$482,MATCH('Search for Assistance'!$E336,DATA2!$A$2:$A$482,0)),"")</f>
        <v/>
      </c>
      <c r="H336" s="13" t="str">
        <f>IFERROR(INDEX(DATA2!D$2:D$482,MATCH('Search for Assistance'!$E336,DATA2!$A$2:$A$482,0)),"")</f>
        <v/>
      </c>
      <c r="I336" s="14" t="str">
        <f>IFERROR(INDEX(DATA2!E$2:E$482,MATCH('Search for Assistance'!$E336,DATA2!$A$2:$A$482,0)),"")</f>
        <v/>
      </c>
      <c r="J336" s="14" t="str">
        <f>IFERROR(INDEX(DATA2!F$2:F$482,MATCH('Search for Assistance'!$E336,DATA2!$A$2:$A$482,0)),"")</f>
        <v/>
      </c>
      <c r="K336" s="14" t="str">
        <f>IFERROR(INDEX(DATA2!G$2:G$482,MATCH('Search for Assistance'!$E336,DATA2!$A$2:$A$482,0)),"")</f>
        <v/>
      </c>
      <c r="L336" s="14" t="str">
        <f>IFERROR(INDEX(DATA2!H$2:H$482,MATCH('Search for Assistance'!$E336,DATA2!$A$2:$A$482,0)),"")</f>
        <v/>
      </c>
      <c r="M336" s="14" t="str">
        <f>IFERROR(INDEX(DATA2!I$2:I$482,MATCH('Search for Assistance'!$E336,DATA2!$A$2:$A$482,0)),"")</f>
        <v/>
      </c>
      <c r="N336" s="14" t="str">
        <f>IFERROR(INDEX(DATA2!J$2:J$482,MATCH('Search for Assistance'!$E336,DATA2!$A$2:$A$482,0)),"")</f>
        <v/>
      </c>
      <c r="O336" s="14" t="str">
        <f>IFERROR(INDEX(DATA2!K$2:K$482,MATCH('Search for Assistance'!$E336,DATA2!$A$2:$A$482,0)),"")</f>
        <v/>
      </c>
      <c r="P336" s="14"/>
      <c r="Q336" s="3"/>
    </row>
    <row r="337" spans="5:17" ht="64.150000000000006" customHeight="1" x14ac:dyDescent="0.4">
      <c r="E337" s="4"/>
      <c r="F337" s="12" t="str">
        <f t="shared" si="5"/>
        <v/>
      </c>
      <c r="G337" s="13" t="str">
        <f>IFERROR(INDEX(DATA2!C$2:C$482,MATCH('Search for Assistance'!$E337,DATA2!$A$2:$A$482,0)),"")</f>
        <v/>
      </c>
      <c r="H337" s="13" t="str">
        <f>IFERROR(INDEX(DATA2!D$2:D$482,MATCH('Search for Assistance'!$E337,DATA2!$A$2:$A$482,0)),"")</f>
        <v/>
      </c>
      <c r="I337" s="14" t="str">
        <f>IFERROR(INDEX(DATA2!E$2:E$482,MATCH('Search for Assistance'!$E337,DATA2!$A$2:$A$482,0)),"")</f>
        <v/>
      </c>
      <c r="J337" s="14" t="str">
        <f>IFERROR(INDEX(DATA2!F$2:F$482,MATCH('Search for Assistance'!$E337,DATA2!$A$2:$A$482,0)),"")</f>
        <v/>
      </c>
      <c r="K337" s="14" t="str">
        <f>IFERROR(INDEX(DATA2!G$2:G$482,MATCH('Search for Assistance'!$E337,DATA2!$A$2:$A$482,0)),"")</f>
        <v/>
      </c>
      <c r="L337" s="14" t="str">
        <f>IFERROR(INDEX(DATA2!H$2:H$482,MATCH('Search for Assistance'!$E337,DATA2!$A$2:$A$482,0)),"")</f>
        <v/>
      </c>
      <c r="M337" s="14" t="str">
        <f>IFERROR(INDEX(DATA2!I$2:I$482,MATCH('Search for Assistance'!$E337,DATA2!$A$2:$A$482,0)),"")</f>
        <v/>
      </c>
      <c r="N337" s="14" t="str">
        <f>IFERROR(INDEX(DATA2!J$2:J$482,MATCH('Search for Assistance'!$E337,DATA2!$A$2:$A$482,0)),"")</f>
        <v/>
      </c>
      <c r="O337" s="14" t="str">
        <f>IFERROR(INDEX(DATA2!K$2:K$482,MATCH('Search for Assistance'!$E337,DATA2!$A$2:$A$482,0)),"")</f>
        <v/>
      </c>
      <c r="P337" s="14"/>
      <c r="Q337" s="3"/>
    </row>
    <row r="338" spans="5:17" ht="64.150000000000006" customHeight="1" x14ac:dyDescent="0.4">
      <c r="E338" s="4"/>
      <c r="F338" s="12" t="str">
        <f t="shared" si="5"/>
        <v/>
      </c>
      <c r="G338" s="13" t="str">
        <f>IFERROR(INDEX(DATA2!C$2:C$482,MATCH('Search for Assistance'!$E338,DATA2!$A$2:$A$482,0)),"")</f>
        <v/>
      </c>
      <c r="H338" s="13" t="str">
        <f>IFERROR(INDEX(DATA2!D$2:D$482,MATCH('Search for Assistance'!$E338,DATA2!$A$2:$A$482,0)),"")</f>
        <v/>
      </c>
      <c r="I338" s="14" t="str">
        <f>IFERROR(INDEX(DATA2!E$2:E$482,MATCH('Search for Assistance'!$E338,DATA2!$A$2:$A$482,0)),"")</f>
        <v/>
      </c>
      <c r="J338" s="14" t="str">
        <f>IFERROR(INDEX(DATA2!F$2:F$482,MATCH('Search for Assistance'!$E338,DATA2!$A$2:$A$482,0)),"")</f>
        <v/>
      </c>
      <c r="K338" s="14" t="str">
        <f>IFERROR(INDEX(DATA2!G$2:G$482,MATCH('Search for Assistance'!$E338,DATA2!$A$2:$A$482,0)),"")</f>
        <v/>
      </c>
      <c r="L338" s="14" t="str">
        <f>IFERROR(INDEX(DATA2!H$2:H$482,MATCH('Search for Assistance'!$E338,DATA2!$A$2:$A$482,0)),"")</f>
        <v/>
      </c>
      <c r="M338" s="14" t="str">
        <f>IFERROR(INDEX(DATA2!I$2:I$482,MATCH('Search for Assistance'!$E338,DATA2!$A$2:$A$482,0)),"")</f>
        <v/>
      </c>
      <c r="N338" s="14" t="str">
        <f>IFERROR(INDEX(DATA2!J$2:J$482,MATCH('Search for Assistance'!$E338,DATA2!$A$2:$A$482,0)),"")</f>
        <v/>
      </c>
      <c r="O338" s="14" t="str">
        <f>IFERROR(INDEX(DATA2!K$2:K$482,MATCH('Search for Assistance'!$E338,DATA2!$A$2:$A$482,0)),"")</f>
        <v/>
      </c>
      <c r="P338" s="14"/>
      <c r="Q338" s="3"/>
    </row>
    <row r="339" spans="5:17" ht="64.150000000000006" customHeight="1" x14ac:dyDescent="0.4">
      <c r="E339" s="4"/>
      <c r="F339" s="12" t="str">
        <f t="shared" si="5"/>
        <v/>
      </c>
      <c r="G339" s="13" t="str">
        <f>IFERROR(INDEX(DATA2!C$2:C$482,MATCH('Search for Assistance'!$E339,DATA2!$A$2:$A$482,0)),"")</f>
        <v/>
      </c>
      <c r="H339" s="13" t="str">
        <f>IFERROR(INDEX(DATA2!D$2:D$482,MATCH('Search for Assistance'!$E339,DATA2!$A$2:$A$482,0)),"")</f>
        <v/>
      </c>
      <c r="I339" s="14" t="str">
        <f>IFERROR(INDEX(DATA2!E$2:E$482,MATCH('Search for Assistance'!$E339,DATA2!$A$2:$A$482,0)),"")</f>
        <v/>
      </c>
      <c r="J339" s="14" t="str">
        <f>IFERROR(INDEX(DATA2!F$2:F$482,MATCH('Search for Assistance'!$E339,DATA2!$A$2:$A$482,0)),"")</f>
        <v/>
      </c>
      <c r="K339" s="14" t="str">
        <f>IFERROR(INDEX(DATA2!G$2:G$482,MATCH('Search for Assistance'!$E339,DATA2!$A$2:$A$482,0)),"")</f>
        <v/>
      </c>
      <c r="L339" s="14" t="str">
        <f>IFERROR(INDEX(DATA2!H$2:H$482,MATCH('Search for Assistance'!$E339,DATA2!$A$2:$A$482,0)),"")</f>
        <v/>
      </c>
      <c r="M339" s="14" t="str">
        <f>IFERROR(INDEX(DATA2!I$2:I$482,MATCH('Search for Assistance'!$E339,DATA2!$A$2:$A$482,0)),"")</f>
        <v/>
      </c>
      <c r="N339" s="14" t="str">
        <f>IFERROR(INDEX(DATA2!J$2:J$482,MATCH('Search for Assistance'!$E339,DATA2!$A$2:$A$482,0)),"")</f>
        <v/>
      </c>
      <c r="O339" s="14" t="str">
        <f>IFERROR(INDEX(DATA2!K$2:K$482,MATCH('Search for Assistance'!$E339,DATA2!$A$2:$A$482,0)),"")</f>
        <v/>
      </c>
      <c r="P339" s="14"/>
      <c r="Q339" s="3"/>
    </row>
    <row r="340" spans="5:17" ht="64.150000000000006" customHeight="1" x14ac:dyDescent="0.4">
      <c r="E340" s="4"/>
      <c r="F340" s="12" t="str">
        <f t="shared" si="5"/>
        <v/>
      </c>
      <c r="G340" s="13" t="str">
        <f>IFERROR(INDEX(DATA2!C$2:C$482,MATCH('Search for Assistance'!$E340,DATA2!$A$2:$A$482,0)),"")</f>
        <v/>
      </c>
      <c r="H340" s="13" t="str">
        <f>IFERROR(INDEX(DATA2!D$2:D$482,MATCH('Search for Assistance'!$E340,DATA2!$A$2:$A$482,0)),"")</f>
        <v/>
      </c>
      <c r="I340" s="14" t="str">
        <f>IFERROR(INDEX(DATA2!E$2:E$482,MATCH('Search for Assistance'!$E340,DATA2!$A$2:$A$482,0)),"")</f>
        <v/>
      </c>
      <c r="J340" s="14" t="str">
        <f>IFERROR(INDEX(DATA2!F$2:F$482,MATCH('Search for Assistance'!$E340,DATA2!$A$2:$A$482,0)),"")</f>
        <v/>
      </c>
      <c r="K340" s="14" t="str">
        <f>IFERROR(INDEX(DATA2!G$2:G$482,MATCH('Search for Assistance'!$E340,DATA2!$A$2:$A$482,0)),"")</f>
        <v/>
      </c>
      <c r="L340" s="14" t="str">
        <f>IFERROR(INDEX(DATA2!H$2:H$482,MATCH('Search for Assistance'!$E340,DATA2!$A$2:$A$482,0)),"")</f>
        <v/>
      </c>
      <c r="M340" s="14" t="str">
        <f>IFERROR(INDEX(DATA2!I$2:I$482,MATCH('Search for Assistance'!$E340,DATA2!$A$2:$A$482,0)),"")</f>
        <v/>
      </c>
      <c r="N340" s="14" t="str">
        <f>IFERROR(INDEX(DATA2!J$2:J$482,MATCH('Search for Assistance'!$E340,DATA2!$A$2:$A$482,0)),"")</f>
        <v/>
      </c>
      <c r="O340" s="14" t="str">
        <f>IFERROR(INDEX(DATA2!K$2:K$482,MATCH('Search for Assistance'!$E340,DATA2!$A$2:$A$482,0)),"")</f>
        <v/>
      </c>
      <c r="P340" s="14"/>
      <c r="Q340" s="3"/>
    </row>
    <row r="341" spans="5:17" ht="64.150000000000006" customHeight="1" x14ac:dyDescent="0.4">
      <c r="E341" s="4"/>
      <c r="F341" s="12" t="str">
        <f t="shared" si="5"/>
        <v/>
      </c>
      <c r="G341" s="13" t="str">
        <f>IFERROR(INDEX(DATA2!C$2:C$482,MATCH('Search for Assistance'!$E341,DATA2!$A$2:$A$482,0)),"")</f>
        <v/>
      </c>
      <c r="H341" s="13" t="str">
        <f>IFERROR(INDEX(DATA2!D$2:D$482,MATCH('Search for Assistance'!$E341,DATA2!$A$2:$A$482,0)),"")</f>
        <v/>
      </c>
      <c r="I341" s="14" t="str">
        <f>IFERROR(INDEX(DATA2!E$2:E$482,MATCH('Search for Assistance'!$E341,DATA2!$A$2:$A$482,0)),"")</f>
        <v/>
      </c>
      <c r="J341" s="14" t="str">
        <f>IFERROR(INDEX(DATA2!F$2:F$482,MATCH('Search for Assistance'!$E341,DATA2!$A$2:$A$482,0)),"")</f>
        <v/>
      </c>
      <c r="K341" s="14" t="str">
        <f>IFERROR(INDEX(DATA2!G$2:G$482,MATCH('Search for Assistance'!$E341,DATA2!$A$2:$A$482,0)),"")</f>
        <v/>
      </c>
      <c r="L341" s="14" t="str">
        <f>IFERROR(INDEX(DATA2!H$2:H$482,MATCH('Search for Assistance'!$E341,DATA2!$A$2:$A$482,0)),"")</f>
        <v/>
      </c>
      <c r="M341" s="14" t="str">
        <f>IFERROR(INDEX(DATA2!I$2:I$482,MATCH('Search for Assistance'!$E341,DATA2!$A$2:$A$482,0)),"")</f>
        <v/>
      </c>
      <c r="N341" s="14" t="str">
        <f>IFERROR(INDEX(DATA2!J$2:J$482,MATCH('Search for Assistance'!$E341,DATA2!$A$2:$A$482,0)),"")</f>
        <v/>
      </c>
      <c r="O341" s="14" t="str">
        <f>IFERROR(INDEX(DATA2!K$2:K$482,MATCH('Search for Assistance'!$E341,DATA2!$A$2:$A$482,0)),"")</f>
        <v/>
      </c>
      <c r="P341" s="14"/>
      <c r="Q341" s="3"/>
    </row>
    <row r="342" spans="5:17" ht="64.150000000000006" customHeight="1" x14ac:dyDescent="0.4">
      <c r="E342" s="4"/>
      <c r="F342" s="12" t="str">
        <f t="shared" si="5"/>
        <v/>
      </c>
      <c r="G342" s="13" t="str">
        <f>IFERROR(INDEX(DATA2!C$2:C$482,MATCH('Search for Assistance'!$E342,DATA2!$A$2:$A$482,0)),"")</f>
        <v/>
      </c>
      <c r="H342" s="13" t="str">
        <f>IFERROR(INDEX(DATA2!D$2:D$482,MATCH('Search for Assistance'!$E342,DATA2!$A$2:$A$482,0)),"")</f>
        <v/>
      </c>
      <c r="I342" s="14" t="str">
        <f>IFERROR(INDEX(DATA2!E$2:E$482,MATCH('Search for Assistance'!$E342,DATA2!$A$2:$A$482,0)),"")</f>
        <v/>
      </c>
      <c r="J342" s="14" t="str">
        <f>IFERROR(INDEX(DATA2!F$2:F$482,MATCH('Search for Assistance'!$E342,DATA2!$A$2:$A$482,0)),"")</f>
        <v/>
      </c>
      <c r="K342" s="14" t="str">
        <f>IFERROR(INDEX(DATA2!G$2:G$482,MATCH('Search for Assistance'!$E342,DATA2!$A$2:$A$482,0)),"")</f>
        <v/>
      </c>
      <c r="L342" s="14" t="str">
        <f>IFERROR(INDEX(DATA2!H$2:H$482,MATCH('Search for Assistance'!$E342,DATA2!$A$2:$A$482,0)),"")</f>
        <v/>
      </c>
      <c r="M342" s="14" t="str">
        <f>IFERROR(INDEX(DATA2!I$2:I$482,MATCH('Search for Assistance'!$E342,DATA2!$A$2:$A$482,0)),"")</f>
        <v/>
      </c>
      <c r="N342" s="14" t="str">
        <f>IFERROR(INDEX(DATA2!J$2:J$482,MATCH('Search for Assistance'!$E342,DATA2!$A$2:$A$482,0)),"")</f>
        <v/>
      </c>
      <c r="O342" s="14" t="str">
        <f>IFERROR(INDEX(DATA2!K$2:K$482,MATCH('Search for Assistance'!$E342,DATA2!$A$2:$A$482,0)),"")</f>
        <v/>
      </c>
      <c r="P342" s="14"/>
      <c r="Q342" s="3"/>
    </row>
    <row r="343" spans="5:17" ht="64.150000000000006" customHeight="1" x14ac:dyDescent="0.4">
      <c r="E343" s="4"/>
      <c r="F343" s="12" t="str">
        <f t="shared" si="5"/>
        <v/>
      </c>
      <c r="G343" s="13" t="str">
        <f>IFERROR(INDEX(DATA2!C$2:C$482,MATCH('Search for Assistance'!$E343,DATA2!$A$2:$A$482,0)),"")</f>
        <v/>
      </c>
      <c r="H343" s="13" t="str">
        <f>IFERROR(INDEX(DATA2!D$2:D$482,MATCH('Search for Assistance'!$E343,DATA2!$A$2:$A$482,0)),"")</f>
        <v/>
      </c>
      <c r="I343" s="14" t="str">
        <f>IFERROR(INDEX(DATA2!E$2:E$482,MATCH('Search for Assistance'!$E343,DATA2!$A$2:$A$482,0)),"")</f>
        <v/>
      </c>
      <c r="J343" s="14" t="str">
        <f>IFERROR(INDEX(DATA2!F$2:F$482,MATCH('Search for Assistance'!$E343,DATA2!$A$2:$A$482,0)),"")</f>
        <v/>
      </c>
      <c r="K343" s="14" t="str">
        <f>IFERROR(INDEX(DATA2!G$2:G$482,MATCH('Search for Assistance'!$E343,DATA2!$A$2:$A$482,0)),"")</f>
        <v/>
      </c>
      <c r="L343" s="14" t="str">
        <f>IFERROR(INDEX(DATA2!H$2:H$482,MATCH('Search for Assistance'!$E343,DATA2!$A$2:$A$482,0)),"")</f>
        <v/>
      </c>
      <c r="M343" s="14" t="str">
        <f>IFERROR(INDEX(DATA2!I$2:I$482,MATCH('Search for Assistance'!$E343,DATA2!$A$2:$A$482,0)),"")</f>
        <v/>
      </c>
      <c r="N343" s="14" t="str">
        <f>IFERROR(INDEX(DATA2!J$2:J$482,MATCH('Search for Assistance'!$E343,DATA2!$A$2:$A$482,0)),"")</f>
        <v/>
      </c>
      <c r="O343" s="14" t="str">
        <f>IFERROR(INDEX(DATA2!K$2:K$482,MATCH('Search for Assistance'!$E343,DATA2!$A$2:$A$482,0)),"")</f>
        <v/>
      </c>
      <c r="P343" s="14"/>
      <c r="Q343" s="3"/>
    </row>
    <row r="344" spans="5:17" ht="64.150000000000006" customHeight="1" x14ac:dyDescent="0.4">
      <c r="E344" s="4"/>
      <c r="F344" s="12" t="str">
        <f t="shared" si="5"/>
        <v/>
      </c>
      <c r="G344" s="13" t="str">
        <f>IFERROR(INDEX(DATA2!C$2:C$482,MATCH('Search for Assistance'!$E344,DATA2!$A$2:$A$482,0)),"")</f>
        <v/>
      </c>
      <c r="H344" s="13" t="str">
        <f>IFERROR(INDEX(DATA2!D$2:D$482,MATCH('Search for Assistance'!$E344,DATA2!$A$2:$A$482,0)),"")</f>
        <v/>
      </c>
      <c r="I344" s="14" t="str">
        <f>IFERROR(INDEX(DATA2!E$2:E$482,MATCH('Search for Assistance'!$E344,DATA2!$A$2:$A$482,0)),"")</f>
        <v/>
      </c>
      <c r="J344" s="14" t="str">
        <f>IFERROR(INDEX(DATA2!F$2:F$482,MATCH('Search for Assistance'!$E344,DATA2!$A$2:$A$482,0)),"")</f>
        <v/>
      </c>
      <c r="K344" s="14" t="str">
        <f>IFERROR(INDEX(DATA2!G$2:G$482,MATCH('Search for Assistance'!$E344,DATA2!$A$2:$A$482,0)),"")</f>
        <v/>
      </c>
      <c r="L344" s="14" t="str">
        <f>IFERROR(INDEX(DATA2!H$2:H$482,MATCH('Search for Assistance'!$E344,DATA2!$A$2:$A$482,0)),"")</f>
        <v/>
      </c>
      <c r="M344" s="14" t="str">
        <f>IFERROR(INDEX(DATA2!I$2:I$482,MATCH('Search for Assistance'!$E344,DATA2!$A$2:$A$482,0)),"")</f>
        <v/>
      </c>
      <c r="N344" s="14" t="str">
        <f>IFERROR(INDEX(DATA2!J$2:J$482,MATCH('Search for Assistance'!$E344,DATA2!$A$2:$A$482,0)),"")</f>
        <v/>
      </c>
      <c r="O344" s="14" t="str">
        <f>IFERROR(INDEX(DATA2!K$2:K$482,MATCH('Search for Assistance'!$E344,DATA2!$A$2:$A$482,0)),"")</f>
        <v/>
      </c>
      <c r="P344" s="14"/>
      <c r="Q344" s="3"/>
    </row>
    <row r="345" spans="5:17" ht="64.150000000000006" customHeight="1" x14ac:dyDescent="0.4">
      <c r="E345" s="4"/>
      <c r="F345" s="12" t="str">
        <f t="shared" si="5"/>
        <v/>
      </c>
      <c r="G345" s="13" t="str">
        <f>IFERROR(INDEX(DATA2!C$2:C$482,MATCH('Search for Assistance'!$E345,DATA2!$A$2:$A$482,0)),"")</f>
        <v/>
      </c>
      <c r="H345" s="13" t="str">
        <f>IFERROR(INDEX(DATA2!D$2:D$482,MATCH('Search for Assistance'!$E345,DATA2!$A$2:$A$482,0)),"")</f>
        <v/>
      </c>
      <c r="I345" s="14" t="str">
        <f>IFERROR(INDEX(DATA2!E$2:E$482,MATCH('Search for Assistance'!$E345,DATA2!$A$2:$A$482,0)),"")</f>
        <v/>
      </c>
      <c r="J345" s="14" t="str">
        <f>IFERROR(INDEX(DATA2!F$2:F$482,MATCH('Search for Assistance'!$E345,DATA2!$A$2:$A$482,0)),"")</f>
        <v/>
      </c>
      <c r="K345" s="14" t="str">
        <f>IFERROR(INDEX(DATA2!G$2:G$482,MATCH('Search for Assistance'!$E345,DATA2!$A$2:$A$482,0)),"")</f>
        <v/>
      </c>
      <c r="L345" s="14" t="str">
        <f>IFERROR(INDEX(DATA2!H$2:H$482,MATCH('Search for Assistance'!$E345,DATA2!$A$2:$A$482,0)),"")</f>
        <v/>
      </c>
      <c r="M345" s="14" t="str">
        <f>IFERROR(INDEX(DATA2!I$2:I$482,MATCH('Search for Assistance'!$E345,DATA2!$A$2:$A$482,0)),"")</f>
        <v/>
      </c>
      <c r="N345" s="14" t="str">
        <f>IFERROR(INDEX(DATA2!J$2:J$482,MATCH('Search for Assistance'!$E345,DATA2!$A$2:$A$482,0)),"")</f>
        <v/>
      </c>
      <c r="O345" s="14" t="str">
        <f>IFERROR(INDEX(DATA2!K$2:K$482,MATCH('Search for Assistance'!$E345,DATA2!$A$2:$A$482,0)),"")</f>
        <v/>
      </c>
      <c r="P345" s="14"/>
      <c r="Q345" s="3"/>
    </row>
    <row r="346" spans="5:17" ht="64.150000000000006" customHeight="1" x14ac:dyDescent="0.4">
      <c r="E346" s="4"/>
      <c r="F346" s="12" t="str">
        <f t="shared" si="5"/>
        <v/>
      </c>
      <c r="G346" s="13" t="str">
        <f>IFERROR(INDEX(DATA2!C$2:C$482,MATCH('Search for Assistance'!$E346,DATA2!$A$2:$A$482,0)),"")</f>
        <v/>
      </c>
      <c r="H346" s="13" t="str">
        <f>IFERROR(INDEX(DATA2!D$2:D$482,MATCH('Search for Assistance'!$E346,DATA2!$A$2:$A$482,0)),"")</f>
        <v/>
      </c>
      <c r="I346" s="14" t="str">
        <f>IFERROR(INDEX(DATA2!E$2:E$482,MATCH('Search for Assistance'!$E346,DATA2!$A$2:$A$482,0)),"")</f>
        <v/>
      </c>
      <c r="J346" s="14" t="str">
        <f>IFERROR(INDEX(DATA2!F$2:F$482,MATCH('Search for Assistance'!$E346,DATA2!$A$2:$A$482,0)),"")</f>
        <v/>
      </c>
      <c r="K346" s="14" t="str">
        <f>IFERROR(INDEX(DATA2!G$2:G$482,MATCH('Search for Assistance'!$E346,DATA2!$A$2:$A$482,0)),"")</f>
        <v/>
      </c>
      <c r="L346" s="14" t="str">
        <f>IFERROR(INDEX(DATA2!H$2:H$482,MATCH('Search for Assistance'!$E346,DATA2!$A$2:$A$482,0)),"")</f>
        <v/>
      </c>
      <c r="M346" s="14" t="str">
        <f>IFERROR(INDEX(DATA2!I$2:I$482,MATCH('Search for Assistance'!$E346,DATA2!$A$2:$A$482,0)),"")</f>
        <v/>
      </c>
      <c r="N346" s="14" t="str">
        <f>IFERROR(INDEX(DATA2!J$2:J$482,MATCH('Search for Assistance'!$E346,DATA2!$A$2:$A$482,0)),"")</f>
        <v/>
      </c>
      <c r="O346" s="14" t="str">
        <f>IFERROR(INDEX(DATA2!K$2:K$482,MATCH('Search for Assistance'!$E346,DATA2!$A$2:$A$482,0)),"")</f>
        <v/>
      </c>
      <c r="P346" s="14"/>
      <c r="Q346" s="3"/>
    </row>
    <row r="347" spans="5:17" ht="64.150000000000006" customHeight="1" x14ac:dyDescent="0.4">
      <c r="E347" s="4"/>
      <c r="F347" s="12" t="str">
        <f t="shared" si="5"/>
        <v/>
      </c>
      <c r="G347" s="13" t="str">
        <f>IFERROR(INDEX(DATA2!C$2:C$482,MATCH('Search for Assistance'!$E347,DATA2!$A$2:$A$482,0)),"")</f>
        <v/>
      </c>
      <c r="H347" s="13" t="str">
        <f>IFERROR(INDEX(DATA2!D$2:D$482,MATCH('Search for Assistance'!$E347,DATA2!$A$2:$A$482,0)),"")</f>
        <v/>
      </c>
      <c r="I347" s="14" t="str">
        <f>IFERROR(INDEX(DATA2!E$2:E$482,MATCH('Search for Assistance'!$E347,DATA2!$A$2:$A$482,0)),"")</f>
        <v/>
      </c>
      <c r="J347" s="14" t="str">
        <f>IFERROR(INDEX(DATA2!F$2:F$482,MATCH('Search for Assistance'!$E347,DATA2!$A$2:$A$482,0)),"")</f>
        <v/>
      </c>
      <c r="K347" s="14" t="str">
        <f>IFERROR(INDEX(DATA2!G$2:G$482,MATCH('Search for Assistance'!$E347,DATA2!$A$2:$A$482,0)),"")</f>
        <v/>
      </c>
      <c r="L347" s="14" t="str">
        <f>IFERROR(INDEX(DATA2!H$2:H$482,MATCH('Search for Assistance'!$E347,DATA2!$A$2:$A$482,0)),"")</f>
        <v/>
      </c>
      <c r="M347" s="14" t="str">
        <f>IFERROR(INDEX(DATA2!I$2:I$482,MATCH('Search for Assistance'!$E347,DATA2!$A$2:$A$482,0)),"")</f>
        <v/>
      </c>
      <c r="N347" s="14" t="str">
        <f>IFERROR(INDEX(DATA2!J$2:J$482,MATCH('Search for Assistance'!$E347,DATA2!$A$2:$A$482,0)),"")</f>
        <v/>
      </c>
      <c r="O347" s="14" t="str">
        <f>IFERROR(INDEX(DATA2!K$2:K$482,MATCH('Search for Assistance'!$E347,DATA2!$A$2:$A$482,0)),"")</f>
        <v/>
      </c>
      <c r="P347" s="14"/>
      <c r="Q347" s="3"/>
    </row>
    <row r="348" spans="5:17" ht="64.150000000000006" customHeight="1" x14ac:dyDescent="0.4">
      <c r="E348" s="4"/>
      <c r="F348" s="12" t="str">
        <f t="shared" si="5"/>
        <v/>
      </c>
      <c r="G348" s="13" t="str">
        <f>IFERROR(INDEX(DATA2!C$2:C$482,MATCH('Search for Assistance'!$E348,DATA2!$A$2:$A$482,0)),"")</f>
        <v/>
      </c>
      <c r="H348" s="13" t="str">
        <f>IFERROR(INDEX(DATA2!D$2:D$482,MATCH('Search for Assistance'!$E348,DATA2!$A$2:$A$482,0)),"")</f>
        <v/>
      </c>
      <c r="I348" s="14" t="str">
        <f>IFERROR(INDEX(DATA2!E$2:E$482,MATCH('Search for Assistance'!$E348,DATA2!$A$2:$A$482,0)),"")</f>
        <v/>
      </c>
      <c r="J348" s="14" t="str">
        <f>IFERROR(INDEX(DATA2!F$2:F$482,MATCH('Search for Assistance'!$E348,DATA2!$A$2:$A$482,0)),"")</f>
        <v/>
      </c>
      <c r="K348" s="14" t="str">
        <f>IFERROR(INDEX(DATA2!G$2:G$482,MATCH('Search for Assistance'!$E348,DATA2!$A$2:$A$482,0)),"")</f>
        <v/>
      </c>
      <c r="L348" s="14" t="str">
        <f>IFERROR(INDEX(DATA2!H$2:H$482,MATCH('Search for Assistance'!$E348,DATA2!$A$2:$A$482,0)),"")</f>
        <v/>
      </c>
      <c r="M348" s="14" t="str">
        <f>IFERROR(INDEX(DATA2!I$2:I$482,MATCH('Search for Assistance'!$E348,DATA2!$A$2:$A$482,0)),"")</f>
        <v/>
      </c>
      <c r="N348" s="14" t="str">
        <f>IFERROR(INDEX(DATA2!J$2:J$482,MATCH('Search for Assistance'!$E348,DATA2!$A$2:$A$482,0)),"")</f>
        <v/>
      </c>
      <c r="O348" s="14" t="str">
        <f>IFERROR(INDEX(DATA2!K$2:K$482,MATCH('Search for Assistance'!$E348,DATA2!$A$2:$A$482,0)),"")</f>
        <v/>
      </c>
      <c r="P348" s="14"/>
      <c r="Q348" s="3"/>
    </row>
    <row r="349" spans="5:17" ht="64.150000000000006" customHeight="1" x14ac:dyDescent="0.4">
      <c r="E349" s="4"/>
      <c r="F349" s="12" t="str">
        <f t="shared" si="5"/>
        <v/>
      </c>
      <c r="G349" s="13" t="str">
        <f>IFERROR(INDEX(DATA2!C$2:C$482,MATCH('Search for Assistance'!$E349,DATA2!$A$2:$A$482,0)),"")</f>
        <v/>
      </c>
      <c r="H349" s="13" t="str">
        <f>IFERROR(INDEX(DATA2!D$2:D$482,MATCH('Search for Assistance'!$E349,DATA2!$A$2:$A$482,0)),"")</f>
        <v/>
      </c>
      <c r="I349" s="14" t="str">
        <f>IFERROR(INDEX(DATA2!E$2:E$482,MATCH('Search for Assistance'!$E349,DATA2!$A$2:$A$482,0)),"")</f>
        <v/>
      </c>
      <c r="J349" s="14" t="str">
        <f>IFERROR(INDEX(DATA2!F$2:F$482,MATCH('Search for Assistance'!$E349,DATA2!$A$2:$A$482,0)),"")</f>
        <v/>
      </c>
      <c r="K349" s="14" t="str">
        <f>IFERROR(INDEX(DATA2!G$2:G$482,MATCH('Search for Assistance'!$E349,DATA2!$A$2:$A$482,0)),"")</f>
        <v/>
      </c>
      <c r="L349" s="14" t="str">
        <f>IFERROR(INDEX(DATA2!H$2:H$482,MATCH('Search for Assistance'!$E349,DATA2!$A$2:$A$482,0)),"")</f>
        <v/>
      </c>
      <c r="M349" s="14" t="str">
        <f>IFERROR(INDEX(DATA2!I$2:I$482,MATCH('Search for Assistance'!$E349,DATA2!$A$2:$A$482,0)),"")</f>
        <v/>
      </c>
      <c r="N349" s="14" t="str">
        <f>IFERROR(INDEX(DATA2!J$2:J$482,MATCH('Search for Assistance'!$E349,DATA2!$A$2:$A$482,0)),"")</f>
        <v/>
      </c>
      <c r="O349" s="14" t="str">
        <f>IFERROR(INDEX(DATA2!K$2:K$482,MATCH('Search for Assistance'!$E349,DATA2!$A$2:$A$482,0)),"")</f>
        <v/>
      </c>
      <c r="P349" s="14"/>
      <c r="Q349" s="3"/>
    </row>
    <row r="350" spans="5:17" ht="64.150000000000006" customHeight="1" x14ac:dyDescent="0.4">
      <c r="E350" s="4"/>
      <c r="F350" s="12" t="str">
        <f t="shared" si="5"/>
        <v/>
      </c>
      <c r="G350" s="13" t="str">
        <f>IFERROR(INDEX(DATA2!C$2:C$482,MATCH('Search for Assistance'!$E350,DATA2!$A$2:$A$482,0)),"")</f>
        <v/>
      </c>
      <c r="H350" s="13" t="str">
        <f>IFERROR(INDEX(DATA2!D$2:D$482,MATCH('Search for Assistance'!$E350,DATA2!$A$2:$A$482,0)),"")</f>
        <v/>
      </c>
      <c r="I350" s="14" t="str">
        <f>IFERROR(INDEX(DATA2!E$2:E$482,MATCH('Search for Assistance'!$E350,DATA2!$A$2:$A$482,0)),"")</f>
        <v/>
      </c>
      <c r="J350" s="14" t="str">
        <f>IFERROR(INDEX(DATA2!F$2:F$482,MATCH('Search for Assistance'!$E350,DATA2!$A$2:$A$482,0)),"")</f>
        <v/>
      </c>
      <c r="K350" s="14" t="str">
        <f>IFERROR(INDEX(DATA2!G$2:G$482,MATCH('Search for Assistance'!$E350,DATA2!$A$2:$A$482,0)),"")</f>
        <v/>
      </c>
      <c r="L350" s="14" t="str">
        <f>IFERROR(INDEX(DATA2!H$2:H$482,MATCH('Search for Assistance'!$E350,DATA2!$A$2:$A$482,0)),"")</f>
        <v/>
      </c>
      <c r="M350" s="14" t="str">
        <f>IFERROR(INDEX(DATA2!I$2:I$482,MATCH('Search for Assistance'!$E350,DATA2!$A$2:$A$482,0)),"")</f>
        <v/>
      </c>
      <c r="N350" s="14" t="str">
        <f>IFERROR(INDEX(DATA2!J$2:J$482,MATCH('Search for Assistance'!$E350,DATA2!$A$2:$A$482,0)),"")</f>
        <v/>
      </c>
      <c r="O350" s="14" t="str">
        <f>IFERROR(INDEX(DATA2!K$2:K$482,MATCH('Search for Assistance'!$E350,DATA2!$A$2:$A$482,0)),"")</f>
        <v/>
      </c>
      <c r="P350" s="14"/>
      <c r="Q350" s="3"/>
    </row>
    <row r="351" spans="5:17" ht="64.150000000000006" customHeight="1" x14ac:dyDescent="0.4">
      <c r="E351" s="4"/>
      <c r="F351" s="12" t="str">
        <f t="shared" si="5"/>
        <v/>
      </c>
      <c r="G351" s="13" t="str">
        <f>IFERROR(INDEX(DATA2!C$2:C$482,MATCH('Search for Assistance'!$E351,DATA2!$A$2:$A$482,0)),"")</f>
        <v/>
      </c>
      <c r="H351" s="13" t="str">
        <f>IFERROR(INDEX(DATA2!D$2:D$482,MATCH('Search for Assistance'!$E351,DATA2!$A$2:$A$482,0)),"")</f>
        <v/>
      </c>
      <c r="I351" s="14" t="str">
        <f>IFERROR(INDEX(DATA2!E$2:E$482,MATCH('Search for Assistance'!$E351,DATA2!$A$2:$A$482,0)),"")</f>
        <v/>
      </c>
      <c r="J351" s="14" t="str">
        <f>IFERROR(INDEX(DATA2!F$2:F$482,MATCH('Search for Assistance'!$E351,DATA2!$A$2:$A$482,0)),"")</f>
        <v/>
      </c>
      <c r="K351" s="14" t="str">
        <f>IFERROR(INDEX(DATA2!G$2:G$482,MATCH('Search for Assistance'!$E351,DATA2!$A$2:$A$482,0)),"")</f>
        <v/>
      </c>
      <c r="L351" s="14" t="str">
        <f>IFERROR(INDEX(DATA2!H$2:H$482,MATCH('Search for Assistance'!$E351,DATA2!$A$2:$A$482,0)),"")</f>
        <v/>
      </c>
      <c r="M351" s="14" t="str">
        <f>IFERROR(INDEX(DATA2!I$2:I$482,MATCH('Search for Assistance'!$E351,DATA2!$A$2:$A$482,0)),"")</f>
        <v/>
      </c>
      <c r="N351" s="14" t="str">
        <f>IFERROR(INDEX(DATA2!J$2:J$482,MATCH('Search for Assistance'!$E351,DATA2!$A$2:$A$482,0)),"")</f>
        <v/>
      </c>
      <c r="O351" s="14" t="str">
        <f>IFERROR(INDEX(DATA2!K$2:K$482,MATCH('Search for Assistance'!$E351,DATA2!$A$2:$A$482,0)),"")</f>
        <v/>
      </c>
      <c r="P351" s="14"/>
      <c r="Q351" s="3"/>
    </row>
    <row r="352" spans="5:17" ht="64.150000000000006" customHeight="1" x14ac:dyDescent="0.4">
      <c r="E352" s="4"/>
      <c r="F352" s="12" t="str">
        <f t="shared" si="5"/>
        <v/>
      </c>
      <c r="G352" s="13" t="str">
        <f>IFERROR(INDEX(DATA2!C$2:C$482,MATCH('Search for Assistance'!$E352,DATA2!$A$2:$A$482,0)),"")</f>
        <v/>
      </c>
      <c r="H352" s="13" t="str">
        <f>IFERROR(INDEX(DATA2!D$2:D$482,MATCH('Search for Assistance'!$E352,DATA2!$A$2:$A$482,0)),"")</f>
        <v/>
      </c>
      <c r="I352" s="14" t="str">
        <f>IFERROR(INDEX(DATA2!E$2:E$482,MATCH('Search for Assistance'!$E352,DATA2!$A$2:$A$482,0)),"")</f>
        <v/>
      </c>
      <c r="J352" s="14" t="str">
        <f>IFERROR(INDEX(DATA2!F$2:F$482,MATCH('Search for Assistance'!$E352,DATA2!$A$2:$A$482,0)),"")</f>
        <v/>
      </c>
      <c r="K352" s="14" t="str">
        <f>IFERROR(INDEX(DATA2!G$2:G$482,MATCH('Search for Assistance'!$E352,DATA2!$A$2:$A$482,0)),"")</f>
        <v/>
      </c>
      <c r="L352" s="14" t="str">
        <f>IFERROR(INDEX(DATA2!H$2:H$482,MATCH('Search for Assistance'!$E352,DATA2!$A$2:$A$482,0)),"")</f>
        <v/>
      </c>
      <c r="M352" s="14" t="str">
        <f>IFERROR(INDEX(DATA2!I$2:I$482,MATCH('Search for Assistance'!$E352,DATA2!$A$2:$A$482,0)),"")</f>
        <v/>
      </c>
      <c r="N352" s="14" t="str">
        <f>IFERROR(INDEX(DATA2!J$2:J$482,MATCH('Search for Assistance'!$E352,DATA2!$A$2:$A$482,0)),"")</f>
        <v/>
      </c>
      <c r="O352" s="14" t="str">
        <f>IFERROR(INDEX(DATA2!K$2:K$482,MATCH('Search for Assistance'!$E352,DATA2!$A$2:$A$482,0)),"")</f>
        <v/>
      </c>
      <c r="P352" s="14"/>
      <c r="Q352" s="3"/>
    </row>
    <row r="353" spans="5:17" ht="64.150000000000006" customHeight="1" x14ac:dyDescent="0.4">
      <c r="E353" s="4"/>
      <c r="F353" s="12" t="str">
        <f t="shared" si="5"/>
        <v/>
      </c>
      <c r="G353" s="13" t="str">
        <f>IFERROR(INDEX(DATA2!C$2:C$482,MATCH('Search for Assistance'!$E353,DATA2!$A$2:$A$482,0)),"")</f>
        <v/>
      </c>
      <c r="H353" s="13" t="str">
        <f>IFERROR(INDEX(DATA2!D$2:D$482,MATCH('Search for Assistance'!$E353,DATA2!$A$2:$A$482,0)),"")</f>
        <v/>
      </c>
      <c r="I353" s="14" t="str">
        <f>IFERROR(INDEX(DATA2!E$2:E$482,MATCH('Search for Assistance'!$E353,DATA2!$A$2:$A$482,0)),"")</f>
        <v/>
      </c>
      <c r="J353" s="14" t="str">
        <f>IFERROR(INDEX(DATA2!F$2:F$482,MATCH('Search for Assistance'!$E353,DATA2!$A$2:$A$482,0)),"")</f>
        <v/>
      </c>
      <c r="K353" s="14" t="str">
        <f>IFERROR(INDEX(DATA2!G$2:G$482,MATCH('Search for Assistance'!$E353,DATA2!$A$2:$A$482,0)),"")</f>
        <v/>
      </c>
      <c r="L353" s="14" t="str">
        <f>IFERROR(INDEX(DATA2!H$2:H$482,MATCH('Search for Assistance'!$E353,DATA2!$A$2:$A$482,0)),"")</f>
        <v/>
      </c>
      <c r="M353" s="14" t="str">
        <f>IFERROR(INDEX(DATA2!I$2:I$482,MATCH('Search for Assistance'!$E353,DATA2!$A$2:$A$482,0)),"")</f>
        <v/>
      </c>
      <c r="N353" s="14" t="str">
        <f>IFERROR(INDEX(DATA2!J$2:J$482,MATCH('Search for Assistance'!$E353,DATA2!$A$2:$A$482,0)),"")</f>
        <v/>
      </c>
      <c r="O353" s="14" t="str">
        <f>IFERROR(INDEX(DATA2!K$2:K$482,MATCH('Search for Assistance'!$E353,DATA2!$A$2:$A$482,0)),"")</f>
        <v/>
      </c>
      <c r="P353" s="14"/>
      <c r="Q353" s="3"/>
    </row>
    <row r="354" spans="5:17" ht="64.150000000000006" customHeight="1" x14ac:dyDescent="0.4">
      <c r="E354" s="4"/>
      <c r="F354" s="12" t="str">
        <f t="shared" si="5"/>
        <v/>
      </c>
      <c r="G354" s="13" t="str">
        <f>IFERROR(INDEX(DATA2!C$2:C$482,MATCH('Search for Assistance'!$E354,DATA2!$A$2:$A$482,0)),"")</f>
        <v/>
      </c>
      <c r="H354" s="13" t="str">
        <f>IFERROR(INDEX(DATA2!D$2:D$482,MATCH('Search for Assistance'!$E354,DATA2!$A$2:$A$482,0)),"")</f>
        <v/>
      </c>
      <c r="I354" s="14" t="str">
        <f>IFERROR(INDEX(DATA2!E$2:E$482,MATCH('Search for Assistance'!$E354,DATA2!$A$2:$A$482,0)),"")</f>
        <v/>
      </c>
      <c r="J354" s="14" t="str">
        <f>IFERROR(INDEX(DATA2!F$2:F$482,MATCH('Search for Assistance'!$E354,DATA2!$A$2:$A$482,0)),"")</f>
        <v/>
      </c>
      <c r="K354" s="14" t="str">
        <f>IFERROR(INDEX(DATA2!G$2:G$482,MATCH('Search for Assistance'!$E354,DATA2!$A$2:$A$482,0)),"")</f>
        <v/>
      </c>
      <c r="L354" s="14" t="str">
        <f>IFERROR(INDEX(DATA2!H$2:H$482,MATCH('Search for Assistance'!$E354,DATA2!$A$2:$A$482,0)),"")</f>
        <v/>
      </c>
      <c r="M354" s="14" t="str">
        <f>IFERROR(INDEX(DATA2!I$2:I$482,MATCH('Search for Assistance'!$E354,DATA2!$A$2:$A$482,0)),"")</f>
        <v/>
      </c>
      <c r="N354" s="14" t="str">
        <f>IFERROR(INDEX(DATA2!J$2:J$482,MATCH('Search for Assistance'!$E354,DATA2!$A$2:$A$482,0)),"")</f>
        <v/>
      </c>
      <c r="O354" s="14" t="str">
        <f>IFERROR(INDEX(DATA2!K$2:K$482,MATCH('Search for Assistance'!$E354,DATA2!$A$2:$A$482,0)),"")</f>
        <v/>
      </c>
      <c r="P354" s="14"/>
      <c r="Q354" s="3"/>
    </row>
    <row r="355" spans="5:17" ht="64.150000000000006" customHeight="1" x14ac:dyDescent="0.4">
      <c r="E355" s="4"/>
      <c r="F355" s="12" t="str">
        <f t="shared" si="5"/>
        <v/>
      </c>
      <c r="G355" s="13" t="str">
        <f>IFERROR(INDEX(DATA2!C$2:C$482,MATCH('Search for Assistance'!$E355,DATA2!$A$2:$A$482,0)),"")</f>
        <v/>
      </c>
      <c r="H355" s="13" t="str">
        <f>IFERROR(INDEX(DATA2!D$2:D$482,MATCH('Search for Assistance'!$E355,DATA2!$A$2:$A$482,0)),"")</f>
        <v/>
      </c>
      <c r="I355" s="14" t="str">
        <f>IFERROR(INDEX(DATA2!E$2:E$482,MATCH('Search for Assistance'!$E355,DATA2!$A$2:$A$482,0)),"")</f>
        <v/>
      </c>
      <c r="J355" s="14" t="str">
        <f>IFERROR(INDEX(DATA2!F$2:F$482,MATCH('Search for Assistance'!$E355,DATA2!$A$2:$A$482,0)),"")</f>
        <v/>
      </c>
      <c r="K355" s="14" t="str">
        <f>IFERROR(INDEX(DATA2!G$2:G$482,MATCH('Search for Assistance'!$E355,DATA2!$A$2:$A$482,0)),"")</f>
        <v/>
      </c>
      <c r="L355" s="14" t="str">
        <f>IFERROR(INDEX(DATA2!H$2:H$482,MATCH('Search for Assistance'!$E355,DATA2!$A$2:$A$482,0)),"")</f>
        <v/>
      </c>
      <c r="M355" s="14" t="str">
        <f>IFERROR(INDEX(DATA2!I$2:I$482,MATCH('Search for Assistance'!$E355,DATA2!$A$2:$A$482,0)),"")</f>
        <v/>
      </c>
      <c r="N355" s="14" t="str">
        <f>IFERROR(INDEX(DATA2!J$2:J$482,MATCH('Search for Assistance'!$E355,DATA2!$A$2:$A$482,0)),"")</f>
        <v/>
      </c>
      <c r="O355" s="14" t="str">
        <f>IFERROR(INDEX(DATA2!K$2:K$482,MATCH('Search for Assistance'!$E355,DATA2!$A$2:$A$482,0)),"")</f>
        <v/>
      </c>
      <c r="P355" s="14"/>
      <c r="Q355" s="3"/>
    </row>
    <row r="356" spans="5:17" ht="64.150000000000006" customHeight="1" x14ac:dyDescent="0.4">
      <c r="E356" s="4"/>
      <c r="F356" s="12" t="str">
        <f t="shared" si="5"/>
        <v/>
      </c>
      <c r="G356" s="13" t="str">
        <f>IFERROR(INDEX(DATA2!C$2:C$482,MATCH('Search for Assistance'!$E356,DATA2!$A$2:$A$482,0)),"")</f>
        <v/>
      </c>
      <c r="H356" s="13" t="str">
        <f>IFERROR(INDEX(DATA2!D$2:D$482,MATCH('Search for Assistance'!$E356,DATA2!$A$2:$A$482,0)),"")</f>
        <v/>
      </c>
      <c r="I356" s="14" t="str">
        <f>IFERROR(INDEX(DATA2!E$2:E$482,MATCH('Search for Assistance'!$E356,DATA2!$A$2:$A$482,0)),"")</f>
        <v/>
      </c>
      <c r="J356" s="14" t="str">
        <f>IFERROR(INDEX(DATA2!F$2:F$482,MATCH('Search for Assistance'!$E356,DATA2!$A$2:$A$482,0)),"")</f>
        <v/>
      </c>
      <c r="K356" s="14" t="str">
        <f>IFERROR(INDEX(DATA2!G$2:G$482,MATCH('Search for Assistance'!$E356,DATA2!$A$2:$A$482,0)),"")</f>
        <v/>
      </c>
      <c r="L356" s="14" t="str">
        <f>IFERROR(INDEX(DATA2!H$2:H$482,MATCH('Search for Assistance'!$E356,DATA2!$A$2:$A$482,0)),"")</f>
        <v/>
      </c>
      <c r="M356" s="14" t="str">
        <f>IFERROR(INDEX(DATA2!I$2:I$482,MATCH('Search for Assistance'!$E356,DATA2!$A$2:$A$482,0)),"")</f>
        <v/>
      </c>
      <c r="N356" s="14" t="str">
        <f>IFERROR(INDEX(DATA2!J$2:J$482,MATCH('Search for Assistance'!$E356,DATA2!$A$2:$A$482,0)),"")</f>
        <v/>
      </c>
      <c r="O356" s="14" t="str">
        <f>IFERROR(INDEX(DATA2!K$2:K$482,MATCH('Search for Assistance'!$E356,DATA2!$A$2:$A$482,0)),"")</f>
        <v/>
      </c>
      <c r="P356" s="14"/>
      <c r="Q356" s="3"/>
    </row>
    <row r="357" spans="5:17" ht="64.150000000000006" customHeight="1" x14ac:dyDescent="0.4">
      <c r="E357" s="4"/>
      <c r="F357" s="12" t="str">
        <f t="shared" si="5"/>
        <v/>
      </c>
      <c r="G357" s="13" t="str">
        <f>IFERROR(INDEX(DATA2!C$2:C$482,MATCH('Search for Assistance'!$E357,DATA2!$A$2:$A$482,0)),"")</f>
        <v/>
      </c>
      <c r="H357" s="13" t="str">
        <f>IFERROR(INDEX(DATA2!D$2:D$482,MATCH('Search for Assistance'!$E357,DATA2!$A$2:$A$482,0)),"")</f>
        <v/>
      </c>
      <c r="I357" s="14" t="str">
        <f>IFERROR(INDEX(DATA2!E$2:E$482,MATCH('Search for Assistance'!$E357,DATA2!$A$2:$A$482,0)),"")</f>
        <v/>
      </c>
      <c r="J357" s="14" t="str">
        <f>IFERROR(INDEX(DATA2!F$2:F$482,MATCH('Search for Assistance'!$E357,DATA2!$A$2:$A$482,0)),"")</f>
        <v/>
      </c>
      <c r="K357" s="14" t="str">
        <f>IFERROR(INDEX(DATA2!G$2:G$482,MATCH('Search for Assistance'!$E357,DATA2!$A$2:$A$482,0)),"")</f>
        <v/>
      </c>
      <c r="L357" s="14" t="str">
        <f>IFERROR(INDEX(DATA2!H$2:H$482,MATCH('Search for Assistance'!$E357,DATA2!$A$2:$A$482,0)),"")</f>
        <v/>
      </c>
      <c r="M357" s="14" t="str">
        <f>IFERROR(INDEX(DATA2!I$2:I$482,MATCH('Search for Assistance'!$E357,DATA2!$A$2:$A$482,0)),"")</f>
        <v/>
      </c>
      <c r="N357" s="14" t="str">
        <f>IFERROR(INDEX(DATA2!J$2:J$482,MATCH('Search for Assistance'!$E357,DATA2!$A$2:$A$482,0)),"")</f>
        <v/>
      </c>
      <c r="O357" s="14" t="str">
        <f>IFERROR(INDEX(DATA2!K$2:K$482,MATCH('Search for Assistance'!$E357,DATA2!$A$2:$A$482,0)),"")</f>
        <v/>
      </c>
      <c r="P357" s="14"/>
      <c r="Q357" s="3"/>
    </row>
    <row r="358" spans="5:17" ht="64.150000000000006" customHeight="1" x14ac:dyDescent="0.4">
      <c r="E358" s="4"/>
      <c r="F358" s="12" t="str">
        <f t="shared" si="5"/>
        <v/>
      </c>
      <c r="G358" s="13" t="str">
        <f>IFERROR(INDEX(DATA2!C$2:C$482,MATCH('Search for Assistance'!$E358,DATA2!$A$2:$A$482,0)),"")</f>
        <v/>
      </c>
      <c r="H358" s="13" t="str">
        <f>IFERROR(INDEX(DATA2!D$2:D$482,MATCH('Search for Assistance'!$E358,DATA2!$A$2:$A$482,0)),"")</f>
        <v/>
      </c>
      <c r="I358" s="14" t="str">
        <f>IFERROR(INDEX(DATA2!E$2:E$482,MATCH('Search for Assistance'!$E358,DATA2!$A$2:$A$482,0)),"")</f>
        <v/>
      </c>
      <c r="J358" s="14" t="str">
        <f>IFERROR(INDEX(DATA2!F$2:F$482,MATCH('Search for Assistance'!$E358,DATA2!$A$2:$A$482,0)),"")</f>
        <v/>
      </c>
      <c r="K358" s="14" t="str">
        <f>IFERROR(INDEX(DATA2!G$2:G$482,MATCH('Search for Assistance'!$E358,DATA2!$A$2:$A$482,0)),"")</f>
        <v/>
      </c>
      <c r="L358" s="14" t="str">
        <f>IFERROR(INDEX(DATA2!H$2:H$482,MATCH('Search for Assistance'!$E358,DATA2!$A$2:$A$482,0)),"")</f>
        <v/>
      </c>
      <c r="M358" s="14" t="str">
        <f>IFERROR(INDEX(DATA2!I$2:I$482,MATCH('Search for Assistance'!$E358,DATA2!$A$2:$A$482,0)),"")</f>
        <v/>
      </c>
      <c r="N358" s="14" t="str">
        <f>IFERROR(INDEX(DATA2!J$2:J$482,MATCH('Search for Assistance'!$E358,DATA2!$A$2:$A$482,0)),"")</f>
        <v/>
      </c>
      <c r="O358" s="14" t="str">
        <f>IFERROR(INDEX(DATA2!K$2:K$482,MATCH('Search for Assistance'!$E358,DATA2!$A$2:$A$482,0)),"")</f>
        <v/>
      </c>
      <c r="P358" s="14"/>
      <c r="Q358" s="3"/>
    </row>
    <row r="359" spans="5:17" ht="64.150000000000006" customHeight="1" x14ac:dyDescent="0.4">
      <c r="E359" s="4"/>
      <c r="F359" s="12" t="str">
        <f t="shared" si="5"/>
        <v/>
      </c>
      <c r="G359" s="13" t="str">
        <f>IFERROR(INDEX(DATA2!C$2:C$482,MATCH('Search for Assistance'!$E359,DATA2!$A$2:$A$482,0)),"")</f>
        <v/>
      </c>
      <c r="H359" s="13" t="str">
        <f>IFERROR(INDEX(DATA2!D$2:D$482,MATCH('Search for Assistance'!$E359,DATA2!$A$2:$A$482,0)),"")</f>
        <v/>
      </c>
      <c r="I359" s="14" t="str">
        <f>IFERROR(INDEX(DATA2!E$2:E$482,MATCH('Search for Assistance'!$E359,DATA2!$A$2:$A$482,0)),"")</f>
        <v/>
      </c>
      <c r="J359" s="14" t="str">
        <f>IFERROR(INDEX(DATA2!F$2:F$482,MATCH('Search for Assistance'!$E359,DATA2!$A$2:$A$482,0)),"")</f>
        <v/>
      </c>
      <c r="K359" s="14" t="str">
        <f>IFERROR(INDEX(DATA2!G$2:G$482,MATCH('Search for Assistance'!$E359,DATA2!$A$2:$A$482,0)),"")</f>
        <v/>
      </c>
      <c r="L359" s="14" t="str">
        <f>IFERROR(INDEX(DATA2!H$2:H$482,MATCH('Search for Assistance'!$E359,DATA2!$A$2:$A$482,0)),"")</f>
        <v/>
      </c>
      <c r="M359" s="14" t="str">
        <f>IFERROR(INDEX(DATA2!I$2:I$482,MATCH('Search for Assistance'!$E359,DATA2!$A$2:$A$482,0)),"")</f>
        <v/>
      </c>
      <c r="N359" s="14" t="str">
        <f>IFERROR(INDEX(DATA2!J$2:J$482,MATCH('Search for Assistance'!$E359,DATA2!$A$2:$A$482,0)),"")</f>
        <v/>
      </c>
      <c r="O359" s="14" t="str">
        <f>IFERROR(INDEX(DATA2!K$2:K$482,MATCH('Search for Assistance'!$E359,DATA2!$A$2:$A$482,0)),"")</f>
        <v/>
      </c>
      <c r="P359" s="14"/>
      <c r="Q359" s="3"/>
    </row>
    <row r="360" spans="5:17" ht="64.150000000000006" customHeight="1" x14ac:dyDescent="0.4">
      <c r="E360" s="4"/>
      <c r="F360" s="12" t="str">
        <f t="shared" si="5"/>
        <v/>
      </c>
      <c r="G360" s="13" t="str">
        <f>IFERROR(INDEX(DATA2!C$2:C$482,MATCH('Search for Assistance'!$E360,DATA2!$A$2:$A$482,0)),"")</f>
        <v/>
      </c>
      <c r="H360" s="13" t="str">
        <f>IFERROR(INDEX(DATA2!D$2:D$482,MATCH('Search for Assistance'!$E360,DATA2!$A$2:$A$482,0)),"")</f>
        <v/>
      </c>
      <c r="I360" s="14" t="str">
        <f>IFERROR(INDEX(DATA2!E$2:E$482,MATCH('Search for Assistance'!$E360,DATA2!$A$2:$A$482,0)),"")</f>
        <v/>
      </c>
      <c r="J360" s="14" t="str">
        <f>IFERROR(INDEX(DATA2!F$2:F$482,MATCH('Search for Assistance'!$E360,DATA2!$A$2:$A$482,0)),"")</f>
        <v/>
      </c>
      <c r="K360" s="14" t="str">
        <f>IFERROR(INDEX(DATA2!G$2:G$482,MATCH('Search for Assistance'!$E360,DATA2!$A$2:$A$482,0)),"")</f>
        <v/>
      </c>
      <c r="L360" s="14" t="str">
        <f>IFERROR(INDEX(DATA2!H$2:H$482,MATCH('Search for Assistance'!$E360,DATA2!$A$2:$A$482,0)),"")</f>
        <v/>
      </c>
      <c r="M360" s="14" t="str">
        <f>IFERROR(INDEX(DATA2!I$2:I$482,MATCH('Search for Assistance'!$E360,DATA2!$A$2:$A$482,0)),"")</f>
        <v/>
      </c>
      <c r="N360" s="14" t="str">
        <f>IFERROR(INDEX(DATA2!J$2:J$482,MATCH('Search for Assistance'!$E360,DATA2!$A$2:$A$482,0)),"")</f>
        <v/>
      </c>
      <c r="O360" s="14" t="str">
        <f>IFERROR(INDEX(DATA2!K$2:K$482,MATCH('Search for Assistance'!$E360,DATA2!$A$2:$A$482,0)),"")</f>
        <v/>
      </c>
      <c r="P360" s="14"/>
      <c r="Q360" s="3"/>
    </row>
    <row r="361" spans="5:17" ht="64.150000000000006" customHeight="1" x14ac:dyDescent="0.4">
      <c r="E361" s="4"/>
      <c r="F361" s="12" t="str">
        <f t="shared" si="5"/>
        <v/>
      </c>
      <c r="G361" s="13" t="str">
        <f>IFERROR(INDEX(DATA2!C$2:C$482,MATCH('Search for Assistance'!$E361,DATA2!$A$2:$A$482,0)),"")</f>
        <v/>
      </c>
      <c r="H361" s="13" t="str">
        <f>IFERROR(INDEX(DATA2!D$2:D$482,MATCH('Search for Assistance'!$E361,DATA2!$A$2:$A$482,0)),"")</f>
        <v/>
      </c>
      <c r="I361" s="14" t="str">
        <f>IFERROR(INDEX(DATA2!E$2:E$482,MATCH('Search for Assistance'!$E361,DATA2!$A$2:$A$482,0)),"")</f>
        <v/>
      </c>
      <c r="J361" s="14" t="str">
        <f>IFERROR(INDEX(DATA2!F$2:F$482,MATCH('Search for Assistance'!$E361,DATA2!$A$2:$A$482,0)),"")</f>
        <v/>
      </c>
      <c r="K361" s="14" t="str">
        <f>IFERROR(INDEX(DATA2!G$2:G$482,MATCH('Search for Assistance'!$E361,DATA2!$A$2:$A$482,0)),"")</f>
        <v/>
      </c>
      <c r="L361" s="14" t="str">
        <f>IFERROR(INDEX(DATA2!H$2:H$482,MATCH('Search for Assistance'!$E361,DATA2!$A$2:$A$482,0)),"")</f>
        <v/>
      </c>
      <c r="M361" s="14" t="str">
        <f>IFERROR(INDEX(DATA2!I$2:I$482,MATCH('Search for Assistance'!$E361,DATA2!$A$2:$A$482,0)),"")</f>
        <v/>
      </c>
      <c r="N361" s="14" t="str">
        <f>IFERROR(INDEX(DATA2!J$2:J$482,MATCH('Search for Assistance'!$E361,DATA2!$A$2:$A$482,0)),"")</f>
        <v/>
      </c>
      <c r="O361" s="14" t="str">
        <f>IFERROR(INDEX(DATA2!K$2:K$482,MATCH('Search for Assistance'!$E361,DATA2!$A$2:$A$482,0)),"")</f>
        <v/>
      </c>
      <c r="P361" s="14"/>
      <c r="Q361" s="3"/>
    </row>
    <row r="362" spans="5:17" ht="64.150000000000006" customHeight="1" x14ac:dyDescent="0.4">
      <c r="E362" s="4"/>
      <c r="F362" s="12" t="str">
        <f t="shared" si="5"/>
        <v/>
      </c>
      <c r="G362" s="13" t="str">
        <f>IFERROR(INDEX(DATA2!C$2:C$482,MATCH('Search for Assistance'!$E362,DATA2!$A$2:$A$482,0)),"")</f>
        <v/>
      </c>
      <c r="H362" s="13" t="str">
        <f>IFERROR(INDEX(DATA2!D$2:D$482,MATCH('Search for Assistance'!$E362,DATA2!$A$2:$A$482,0)),"")</f>
        <v/>
      </c>
      <c r="I362" s="14" t="str">
        <f>IFERROR(INDEX(DATA2!E$2:E$482,MATCH('Search for Assistance'!$E362,DATA2!$A$2:$A$482,0)),"")</f>
        <v/>
      </c>
      <c r="J362" s="14" t="str">
        <f>IFERROR(INDEX(DATA2!F$2:F$482,MATCH('Search for Assistance'!$E362,DATA2!$A$2:$A$482,0)),"")</f>
        <v/>
      </c>
      <c r="K362" s="14" t="str">
        <f>IFERROR(INDEX(DATA2!G$2:G$482,MATCH('Search for Assistance'!$E362,DATA2!$A$2:$A$482,0)),"")</f>
        <v/>
      </c>
      <c r="L362" s="14" t="str">
        <f>IFERROR(INDEX(DATA2!H$2:H$482,MATCH('Search for Assistance'!$E362,DATA2!$A$2:$A$482,0)),"")</f>
        <v/>
      </c>
      <c r="M362" s="14" t="str">
        <f>IFERROR(INDEX(DATA2!I$2:I$482,MATCH('Search for Assistance'!$E362,DATA2!$A$2:$A$482,0)),"")</f>
        <v/>
      </c>
      <c r="N362" s="14" t="str">
        <f>IFERROR(INDEX(DATA2!J$2:J$482,MATCH('Search for Assistance'!$E362,DATA2!$A$2:$A$482,0)),"")</f>
        <v/>
      </c>
      <c r="O362" s="14" t="str">
        <f>IFERROR(INDEX(DATA2!K$2:K$482,MATCH('Search for Assistance'!$E362,DATA2!$A$2:$A$482,0)),"")</f>
        <v/>
      </c>
      <c r="P362" s="14"/>
      <c r="Q362" s="3"/>
    </row>
    <row r="363" spans="5:17" ht="64.150000000000006" customHeight="1" x14ac:dyDescent="0.4">
      <c r="E363" s="4"/>
      <c r="F363" s="12" t="str">
        <f t="shared" si="5"/>
        <v/>
      </c>
      <c r="G363" s="13" t="str">
        <f>IFERROR(INDEX(DATA2!C$2:C$482,MATCH('Search for Assistance'!$E363,DATA2!$A$2:$A$482,0)),"")</f>
        <v/>
      </c>
      <c r="H363" s="13" t="str">
        <f>IFERROR(INDEX(DATA2!D$2:D$482,MATCH('Search for Assistance'!$E363,DATA2!$A$2:$A$482,0)),"")</f>
        <v/>
      </c>
      <c r="I363" s="14" t="str">
        <f>IFERROR(INDEX(DATA2!E$2:E$482,MATCH('Search for Assistance'!$E363,DATA2!$A$2:$A$482,0)),"")</f>
        <v/>
      </c>
      <c r="J363" s="14" t="str">
        <f>IFERROR(INDEX(DATA2!F$2:F$482,MATCH('Search for Assistance'!$E363,DATA2!$A$2:$A$482,0)),"")</f>
        <v/>
      </c>
      <c r="K363" s="14" t="str">
        <f>IFERROR(INDEX(DATA2!G$2:G$482,MATCH('Search for Assistance'!$E363,DATA2!$A$2:$A$482,0)),"")</f>
        <v/>
      </c>
      <c r="L363" s="14" t="str">
        <f>IFERROR(INDEX(DATA2!H$2:H$482,MATCH('Search for Assistance'!$E363,DATA2!$A$2:$A$482,0)),"")</f>
        <v/>
      </c>
      <c r="M363" s="14" t="str">
        <f>IFERROR(INDEX(DATA2!I$2:I$482,MATCH('Search for Assistance'!$E363,DATA2!$A$2:$A$482,0)),"")</f>
        <v/>
      </c>
      <c r="N363" s="14" t="str">
        <f>IFERROR(INDEX(DATA2!J$2:J$482,MATCH('Search for Assistance'!$E363,DATA2!$A$2:$A$482,0)),"")</f>
        <v/>
      </c>
      <c r="O363" s="14" t="str">
        <f>IFERROR(INDEX(DATA2!K$2:K$482,MATCH('Search for Assistance'!$E363,DATA2!$A$2:$A$482,0)),"")</f>
        <v/>
      </c>
      <c r="P363" s="14"/>
      <c r="Q363" s="3"/>
    </row>
    <row r="364" spans="5:17" ht="64.150000000000006" customHeight="1" x14ac:dyDescent="0.4">
      <c r="E364" s="4"/>
      <c r="F364" s="12" t="str">
        <f t="shared" si="5"/>
        <v/>
      </c>
      <c r="G364" s="13" t="str">
        <f>IFERROR(INDEX(DATA2!C$2:C$482,MATCH('Search for Assistance'!$E364,DATA2!$A$2:$A$482,0)),"")</f>
        <v/>
      </c>
      <c r="H364" s="13" t="str">
        <f>IFERROR(INDEX(DATA2!D$2:D$482,MATCH('Search for Assistance'!$E364,DATA2!$A$2:$A$482,0)),"")</f>
        <v/>
      </c>
      <c r="I364" s="14" t="str">
        <f>IFERROR(INDEX(DATA2!E$2:E$482,MATCH('Search for Assistance'!$E364,DATA2!$A$2:$A$482,0)),"")</f>
        <v/>
      </c>
      <c r="J364" s="14" t="str">
        <f>IFERROR(INDEX(DATA2!F$2:F$482,MATCH('Search for Assistance'!$E364,DATA2!$A$2:$A$482,0)),"")</f>
        <v/>
      </c>
      <c r="K364" s="14" t="str">
        <f>IFERROR(INDEX(DATA2!G$2:G$482,MATCH('Search for Assistance'!$E364,DATA2!$A$2:$A$482,0)),"")</f>
        <v/>
      </c>
      <c r="L364" s="14" t="str">
        <f>IFERROR(INDEX(DATA2!H$2:H$482,MATCH('Search for Assistance'!$E364,DATA2!$A$2:$A$482,0)),"")</f>
        <v/>
      </c>
      <c r="M364" s="14" t="str">
        <f>IFERROR(INDEX(DATA2!I$2:I$482,MATCH('Search for Assistance'!$E364,DATA2!$A$2:$A$482,0)),"")</f>
        <v/>
      </c>
      <c r="N364" s="14" t="str">
        <f>IFERROR(INDEX(DATA2!J$2:J$482,MATCH('Search for Assistance'!$E364,DATA2!$A$2:$A$482,0)),"")</f>
        <v/>
      </c>
      <c r="O364" s="14" t="str">
        <f>IFERROR(INDEX(DATA2!K$2:K$482,MATCH('Search for Assistance'!$E364,DATA2!$A$2:$A$482,0)),"")</f>
        <v/>
      </c>
      <c r="P364" s="14"/>
      <c r="Q364" s="3"/>
    </row>
    <row r="365" spans="5:17" ht="64.150000000000006" customHeight="1" x14ac:dyDescent="0.4">
      <c r="E365" s="4"/>
      <c r="F365" s="12" t="str">
        <f t="shared" si="5"/>
        <v/>
      </c>
      <c r="G365" s="13" t="str">
        <f>IFERROR(INDEX(DATA2!C$2:C$482,MATCH('Search for Assistance'!$E365,DATA2!$A$2:$A$482,0)),"")</f>
        <v/>
      </c>
      <c r="H365" s="13" t="str">
        <f>IFERROR(INDEX(DATA2!D$2:D$482,MATCH('Search for Assistance'!$E365,DATA2!$A$2:$A$482,0)),"")</f>
        <v/>
      </c>
      <c r="I365" s="14" t="str">
        <f>IFERROR(INDEX(DATA2!E$2:E$482,MATCH('Search for Assistance'!$E365,DATA2!$A$2:$A$482,0)),"")</f>
        <v/>
      </c>
      <c r="J365" s="14" t="str">
        <f>IFERROR(INDEX(DATA2!F$2:F$482,MATCH('Search for Assistance'!$E365,DATA2!$A$2:$A$482,0)),"")</f>
        <v/>
      </c>
      <c r="K365" s="14" t="str">
        <f>IFERROR(INDEX(DATA2!G$2:G$482,MATCH('Search for Assistance'!$E365,DATA2!$A$2:$A$482,0)),"")</f>
        <v/>
      </c>
      <c r="L365" s="14" t="str">
        <f>IFERROR(INDEX(DATA2!H$2:H$482,MATCH('Search for Assistance'!$E365,DATA2!$A$2:$A$482,0)),"")</f>
        <v/>
      </c>
      <c r="M365" s="14" t="str">
        <f>IFERROR(INDEX(DATA2!I$2:I$482,MATCH('Search for Assistance'!$E365,DATA2!$A$2:$A$482,0)),"")</f>
        <v/>
      </c>
      <c r="N365" s="14" t="str">
        <f>IFERROR(INDEX(DATA2!J$2:J$482,MATCH('Search for Assistance'!$E365,DATA2!$A$2:$A$482,0)),"")</f>
        <v/>
      </c>
      <c r="O365" s="14" t="str">
        <f>IFERROR(INDEX(DATA2!K$2:K$482,MATCH('Search for Assistance'!$E365,DATA2!$A$2:$A$482,0)),"")</f>
        <v/>
      </c>
      <c r="P365" s="14"/>
      <c r="Q365" s="3"/>
    </row>
    <row r="366" spans="5:17" ht="64.150000000000006" customHeight="1" x14ac:dyDescent="0.4">
      <c r="E366" s="4"/>
      <c r="F366" s="12" t="str">
        <f t="shared" si="5"/>
        <v/>
      </c>
      <c r="G366" s="13" t="str">
        <f>IFERROR(INDEX(DATA2!C$2:C$482,MATCH('Search for Assistance'!$E366,DATA2!$A$2:$A$482,0)),"")</f>
        <v/>
      </c>
      <c r="H366" s="13" t="str">
        <f>IFERROR(INDEX(DATA2!D$2:D$482,MATCH('Search for Assistance'!$E366,DATA2!$A$2:$A$482,0)),"")</f>
        <v/>
      </c>
      <c r="I366" s="14" t="str">
        <f>IFERROR(INDEX(DATA2!E$2:E$482,MATCH('Search for Assistance'!$E366,DATA2!$A$2:$A$482,0)),"")</f>
        <v/>
      </c>
      <c r="J366" s="14" t="str">
        <f>IFERROR(INDEX(DATA2!F$2:F$482,MATCH('Search for Assistance'!$E366,DATA2!$A$2:$A$482,0)),"")</f>
        <v/>
      </c>
      <c r="K366" s="14" t="str">
        <f>IFERROR(INDEX(DATA2!G$2:G$482,MATCH('Search for Assistance'!$E366,DATA2!$A$2:$A$482,0)),"")</f>
        <v/>
      </c>
      <c r="L366" s="14" t="str">
        <f>IFERROR(INDEX(DATA2!H$2:H$482,MATCH('Search for Assistance'!$E366,DATA2!$A$2:$A$482,0)),"")</f>
        <v/>
      </c>
      <c r="M366" s="14" t="str">
        <f>IFERROR(INDEX(DATA2!I$2:I$482,MATCH('Search for Assistance'!$E366,DATA2!$A$2:$A$482,0)),"")</f>
        <v/>
      </c>
      <c r="N366" s="14" t="str">
        <f>IFERROR(INDEX(DATA2!J$2:J$482,MATCH('Search for Assistance'!$E366,DATA2!$A$2:$A$482,0)),"")</f>
        <v/>
      </c>
      <c r="O366" s="14" t="str">
        <f>IFERROR(INDEX(DATA2!K$2:K$482,MATCH('Search for Assistance'!$E366,DATA2!$A$2:$A$482,0)),"")</f>
        <v/>
      </c>
      <c r="P366" s="14"/>
      <c r="Q366" s="3"/>
    </row>
    <row r="367" spans="5:17" ht="64.150000000000006" customHeight="1" x14ac:dyDescent="0.4">
      <c r="E367" s="4"/>
      <c r="F367" s="12" t="str">
        <f t="shared" si="5"/>
        <v/>
      </c>
      <c r="G367" s="13" t="str">
        <f>IFERROR(INDEX(DATA2!C$2:C$482,MATCH('Search for Assistance'!$E367,DATA2!$A$2:$A$482,0)),"")</f>
        <v/>
      </c>
      <c r="H367" s="13" t="str">
        <f>IFERROR(INDEX(DATA2!D$2:D$482,MATCH('Search for Assistance'!$E367,DATA2!$A$2:$A$482,0)),"")</f>
        <v/>
      </c>
      <c r="I367" s="14" t="str">
        <f>IFERROR(INDEX(DATA2!E$2:E$482,MATCH('Search for Assistance'!$E367,DATA2!$A$2:$A$482,0)),"")</f>
        <v/>
      </c>
      <c r="J367" s="14" t="str">
        <f>IFERROR(INDEX(DATA2!F$2:F$482,MATCH('Search for Assistance'!$E367,DATA2!$A$2:$A$482,0)),"")</f>
        <v/>
      </c>
      <c r="K367" s="14" t="str">
        <f>IFERROR(INDEX(DATA2!G$2:G$482,MATCH('Search for Assistance'!$E367,DATA2!$A$2:$A$482,0)),"")</f>
        <v/>
      </c>
      <c r="L367" s="14" t="str">
        <f>IFERROR(INDEX(DATA2!H$2:H$482,MATCH('Search for Assistance'!$E367,DATA2!$A$2:$A$482,0)),"")</f>
        <v/>
      </c>
      <c r="M367" s="14" t="str">
        <f>IFERROR(INDEX(DATA2!I$2:I$482,MATCH('Search for Assistance'!$E367,DATA2!$A$2:$A$482,0)),"")</f>
        <v/>
      </c>
      <c r="N367" s="14" t="str">
        <f>IFERROR(INDEX(DATA2!J$2:J$482,MATCH('Search for Assistance'!$E367,DATA2!$A$2:$A$482,0)),"")</f>
        <v/>
      </c>
      <c r="O367" s="14" t="str">
        <f>IFERROR(INDEX(DATA2!K$2:K$482,MATCH('Search for Assistance'!$E367,DATA2!$A$2:$A$482,0)),"")</f>
        <v/>
      </c>
      <c r="P367" s="14"/>
      <c r="Q367" s="3"/>
    </row>
    <row r="368" spans="5:17" ht="64.150000000000006" customHeight="1" x14ac:dyDescent="0.4">
      <c r="E368" s="4"/>
      <c r="F368" s="12" t="str">
        <f t="shared" si="5"/>
        <v/>
      </c>
      <c r="G368" s="13" t="str">
        <f>IFERROR(INDEX(DATA2!C$2:C$482,MATCH('Search for Assistance'!$E368,DATA2!$A$2:$A$482,0)),"")</f>
        <v/>
      </c>
      <c r="H368" s="13" t="str">
        <f>IFERROR(INDEX(DATA2!D$2:D$482,MATCH('Search for Assistance'!$E368,DATA2!$A$2:$A$482,0)),"")</f>
        <v/>
      </c>
      <c r="I368" s="14" t="str">
        <f>IFERROR(INDEX(DATA2!E$2:E$482,MATCH('Search for Assistance'!$E368,DATA2!$A$2:$A$482,0)),"")</f>
        <v/>
      </c>
      <c r="J368" s="14" t="str">
        <f>IFERROR(INDEX(DATA2!F$2:F$482,MATCH('Search for Assistance'!$E368,DATA2!$A$2:$A$482,0)),"")</f>
        <v/>
      </c>
      <c r="K368" s="14" t="str">
        <f>IFERROR(INDEX(DATA2!G$2:G$482,MATCH('Search for Assistance'!$E368,DATA2!$A$2:$A$482,0)),"")</f>
        <v/>
      </c>
      <c r="L368" s="14" t="str">
        <f>IFERROR(INDEX(DATA2!H$2:H$482,MATCH('Search for Assistance'!$E368,DATA2!$A$2:$A$482,0)),"")</f>
        <v/>
      </c>
      <c r="M368" s="14" t="str">
        <f>IFERROR(INDEX(DATA2!I$2:I$482,MATCH('Search for Assistance'!$E368,DATA2!$A$2:$A$482,0)),"")</f>
        <v/>
      </c>
      <c r="N368" s="14" t="str">
        <f>IFERROR(INDEX(DATA2!J$2:J$482,MATCH('Search for Assistance'!$E368,DATA2!$A$2:$A$482,0)),"")</f>
        <v/>
      </c>
      <c r="O368" s="14" t="str">
        <f>IFERROR(INDEX(DATA2!K$2:K$482,MATCH('Search for Assistance'!$E368,DATA2!$A$2:$A$482,0)),"")</f>
        <v/>
      </c>
      <c r="P368" s="14"/>
      <c r="Q368" s="3"/>
    </row>
    <row r="369" spans="5:17" ht="64.150000000000006" customHeight="1" x14ac:dyDescent="0.4">
      <c r="E369" s="4"/>
      <c r="F369" s="12" t="str">
        <f t="shared" si="5"/>
        <v/>
      </c>
      <c r="G369" s="13" t="str">
        <f>IFERROR(INDEX(DATA2!C$2:C$482,MATCH('Search for Assistance'!$E369,DATA2!$A$2:$A$482,0)),"")</f>
        <v/>
      </c>
      <c r="H369" s="13" t="str">
        <f>IFERROR(INDEX(DATA2!D$2:D$482,MATCH('Search for Assistance'!$E369,DATA2!$A$2:$A$482,0)),"")</f>
        <v/>
      </c>
      <c r="I369" s="14" t="str">
        <f>IFERROR(INDEX(DATA2!E$2:E$482,MATCH('Search for Assistance'!$E369,DATA2!$A$2:$A$482,0)),"")</f>
        <v/>
      </c>
      <c r="J369" s="14" t="str">
        <f>IFERROR(INDEX(DATA2!F$2:F$482,MATCH('Search for Assistance'!$E369,DATA2!$A$2:$A$482,0)),"")</f>
        <v/>
      </c>
      <c r="K369" s="14" t="str">
        <f>IFERROR(INDEX(DATA2!G$2:G$482,MATCH('Search for Assistance'!$E369,DATA2!$A$2:$A$482,0)),"")</f>
        <v/>
      </c>
      <c r="L369" s="14" t="str">
        <f>IFERROR(INDEX(DATA2!H$2:H$482,MATCH('Search for Assistance'!$E369,DATA2!$A$2:$A$482,0)),"")</f>
        <v/>
      </c>
      <c r="M369" s="14" t="str">
        <f>IFERROR(INDEX(DATA2!I$2:I$482,MATCH('Search for Assistance'!$E369,DATA2!$A$2:$A$482,0)),"")</f>
        <v/>
      </c>
      <c r="N369" s="14" t="str">
        <f>IFERROR(INDEX(DATA2!J$2:J$482,MATCH('Search for Assistance'!$E369,DATA2!$A$2:$A$482,0)),"")</f>
        <v/>
      </c>
      <c r="O369" s="14" t="str">
        <f>IFERROR(INDEX(DATA2!K$2:K$482,MATCH('Search for Assistance'!$E369,DATA2!$A$2:$A$482,0)),"")</f>
        <v/>
      </c>
      <c r="P369" s="14"/>
      <c r="Q369" s="3"/>
    </row>
    <row r="370" spans="5:17" ht="64.150000000000006" customHeight="1" x14ac:dyDescent="0.4">
      <c r="E370" s="4"/>
      <c r="F370" s="12" t="str">
        <f t="shared" si="5"/>
        <v/>
      </c>
      <c r="G370" s="13" t="str">
        <f>IFERROR(INDEX(DATA2!C$2:C$482,MATCH('Search for Assistance'!$E370,DATA2!$A$2:$A$482,0)),"")</f>
        <v/>
      </c>
      <c r="H370" s="13" t="str">
        <f>IFERROR(INDEX(DATA2!D$2:D$482,MATCH('Search for Assistance'!$E370,DATA2!$A$2:$A$482,0)),"")</f>
        <v/>
      </c>
      <c r="I370" s="14" t="str">
        <f>IFERROR(INDEX(DATA2!E$2:E$482,MATCH('Search for Assistance'!$E370,DATA2!$A$2:$A$482,0)),"")</f>
        <v/>
      </c>
      <c r="J370" s="14" t="str">
        <f>IFERROR(INDEX(DATA2!F$2:F$482,MATCH('Search for Assistance'!$E370,DATA2!$A$2:$A$482,0)),"")</f>
        <v/>
      </c>
      <c r="K370" s="14" t="str">
        <f>IFERROR(INDEX(DATA2!G$2:G$482,MATCH('Search for Assistance'!$E370,DATA2!$A$2:$A$482,0)),"")</f>
        <v/>
      </c>
      <c r="L370" s="14" t="str">
        <f>IFERROR(INDEX(DATA2!H$2:H$482,MATCH('Search for Assistance'!$E370,DATA2!$A$2:$A$482,0)),"")</f>
        <v/>
      </c>
      <c r="M370" s="14" t="str">
        <f>IFERROR(INDEX(DATA2!I$2:I$482,MATCH('Search for Assistance'!$E370,DATA2!$A$2:$A$482,0)),"")</f>
        <v/>
      </c>
      <c r="N370" s="14" t="str">
        <f>IFERROR(INDEX(DATA2!J$2:J$482,MATCH('Search for Assistance'!$E370,DATA2!$A$2:$A$482,0)),"")</f>
        <v/>
      </c>
      <c r="O370" s="14" t="str">
        <f>IFERROR(INDEX(DATA2!K$2:K$482,MATCH('Search for Assistance'!$E370,DATA2!$A$2:$A$482,0)),"")</f>
        <v/>
      </c>
      <c r="P370" s="14"/>
      <c r="Q370" s="3"/>
    </row>
    <row r="371" spans="5:17" ht="64.150000000000006" customHeight="1" x14ac:dyDescent="0.4">
      <c r="E371" s="4"/>
      <c r="F371" s="12" t="str">
        <f t="shared" si="5"/>
        <v/>
      </c>
      <c r="G371" s="13" t="str">
        <f>IFERROR(INDEX(DATA2!C$2:C$482,MATCH('Search for Assistance'!$E371,DATA2!$A$2:$A$482,0)),"")</f>
        <v/>
      </c>
      <c r="H371" s="13" t="str">
        <f>IFERROR(INDEX(DATA2!D$2:D$482,MATCH('Search for Assistance'!$E371,DATA2!$A$2:$A$482,0)),"")</f>
        <v/>
      </c>
      <c r="I371" s="14" t="str">
        <f>IFERROR(INDEX(DATA2!E$2:E$482,MATCH('Search for Assistance'!$E371,DATA2!$A$2:$A$482,0)),"")</f>
        <v/>
      </c>
      <c r="J371" s="14" t="str">
        <f>IFERROR(INDEX(DATA2!F$2:F$482,MATCH('Search for Assistance'!$E371,DATA2!$A$2:$A$482,0)),"")</f>
        <v/>
      </c>
      <c r="K371" s="14" t="str">
        <f>IFERROR(INDEX(DATA2!G$2:G$482,MATCH('Search for Assistance'!$E371,DATA2!$A$2:$A$482,0)),"")</f>
        <v/>
      </c>
      <c r="L371" s="14" t="str">
        <f>IFERROR(INDEX(DATA2!H$2:H$482,MATCH('Search for Assistance'!$E371,DATA2!$A$2:$A$482,0)),"")</f>
        <v/>
      </c>
      <c r="M371" s="14" t="str">
        <f>IFERROR(INDEX(DATA2!I$2:I$482,MATCH('Search for Assistance'!$E371,DATA2!$A$2:$A$482,0)),"")</f>
        <v/>
      </c>
      <c r="N371" s="14" t="str">
        <f>IFERROR(INDEX(DATA2!J$2:J$482,MATCH('Search for Assistance'!$E371,DATA2!$A$2:$A$482,0)),"")</f>
        <v/>
      </c>
      <c r="O371" s="14" t="str">
        <f>IFERROR(INDEX(DATA2!K$2:K$482,MATCH('Search for Assistance'!$E371,DATA2!$A$2:$A$482,0)),"")</f>
        <v/>
      </c>
      <c r="P371" s="14"/>
      <c r="Q371" s="3"/>
    </row>
    <row r="372" spans="5:17" ht="64.150000000000006" customHeight="1" x14ac:dyDescent="0.4">
      <c r="E372" s="4"/>
      <c r="F372" s="12" t="str">
        <f t="shared" si="5"/>
        <v/>
      </c>
      <c r="G372" s="13" t="str">
        <f>IFERROR(INDEX(DATA2!C$2:C$482,MATCH('Search for Assistance'!$E372,DATA2!$A$2:$A$482,0)),"")</f>
        <v/>
      </c>
      <c r="H372" s="13" t="str">
        <f>IFERROR(INDEX(DATA2!D$2:D$482,MATCH('Search for Assistance'!$E372,DATA2!$A$2:$A$482,0)),"")</f>
        <v/>
      </c>
      <c r="I372" s="14" t="str">
        <f>IFERROR(INDEX(DATA2!E$2:E$482,MATCH('Search for Assistance'!$E372,DATA2!$A$2:$A$482,0)),"")</f>
        <v/>
      </c>
      <c r="J372" s="14" t="str">
        <f>IFERROR(INDEX(DATA2!F$2:F$482,MATCH('Search for Assistance'!$E372,DATA2!$A$2:$A$482,0)),"")</f>
        <v/>
      </c>
      <c r="K372" s="14" t="str">
        <f>IFERROR(INDEX(DATA2!G$2:G$482,MATCH('Search for Assistance'!$E372,DATA2!$A$2:$A$482,0)),"")</f>
        <v/>
      </c>
      <c r="L372" s="14" t="str">
        <f>IFERROR(INDEX(DATA2!H$2:H$482,MATCH('Search for Assistance'!$E372,DATA2!$A$2:$A$482,0)),"")</f>
        <v/>
      </c>
      <c r="M372" s="14" t="str">
        <f>IFERROR(INDEX(DATA2!I$2:I$482,MATCH('Search for Assistance'!$E372,DATA2!$A$2:$A$482,0)),"")</f>
        <v/>
      </c>
      <c r="N372" s="14" t="str">
        <f>IFERROR(INDEX(DATA2!J$2:J$482,MATCH('Search for Assistance'!$E372,DATA2!$A$2:$A$482,0)),"")</f>
        <v/>
      </c>
      <c r="O372" s="14" t="str">
        <f>IFERROR(INDEX(DATA2!K$2:K$482,MATCH('Search for Assistance'!$E372,DATA2!$A$2:$A$482,0)),"")</f>
        <v/>
      </c>
      <c r="P372" s="14"/>
      <c r="Q372" s="3"/>
    </row>
    <row r="373" spans="5:17" ht="64.150000000000006" customHeight="1" x14ac:dyDescent="0.4">
      <c r="E373" s="4"/>
      <c r="F373" s="12" t="str">
        <f t="shared" si="5"/>
        <v/>
      </c>
      <c r="G373" s="13" t="str">
        <f>IFERROR(INDEX(DATA2!C$2:C$482,MATCH('Search for Assistance'!$E373,DATA2!$A$2:$A$482,0)),"")</f>
        <v/>
      </c>
      <c r="H373" s="13" t="str">
        <f>IFERROR(INDEX(DATA2!D$2:D$482,MATCH('Search for Assistance'!$E373,DATA2!$A$2:$A$482,0)),"")</f>
        <v/>
      </c>
      <c r="I373" s="14" t="str">
        <f>IFERROR(INDEX(DATA2!E$2:E$482,MATCH('Search for Assistance'!$E373,DATA2!$A$2:$A$482,0)),"")</f>
        <v/>
      </c>
      <c r="J373" s="14" t="str">
        <f>IFERROR(INDEX(DATA2!F$2:F$482,MATCH('Search for Assistance'!$E373,DATA2!$A$2:$A$482,0)),"")</f>
        <v/>
      </c>
      <c r="K373" s="14" t="str">
        <f>IFERROR(INDEX(DATA2!G$2:G$482,MATCH('Search for Assistance'!$E373,DATA2!$A$2:$A$482,0)),"")</f>
        <v/>
      </c>
      <c r="L373" s="14" t="str">
        <f>IFERROR(INDEX(DATA2!H$2:H$482,MATCH('Search for Assistance'!$E373,DATA2!$A$2:$A$482,0)),"")</f>
        <v/>
      </c>
      <c r="M373" s="14" t="str">
        <f>IFERROR(INDEX(DATA2!I$2:I$482,MATCH('Search for Assistance'!$E373,DATA2!$A$2:$A$482,0)),"")</f>
        <v/>
      </c>
      <c r="N373" s="14" t="str">
        <f>IFERROR(INDEX(DATA2!J$2:J$482,MATCH('Search for Assistance'!$E373,DATA2!$A$2:$A$482,0)),"")</f>
        <v/>
      </c>
      <c r="O373" s="14" t="str">
        <f>IFERROR(INDEX(DATA2!K$2:K$482,MATCH('Search for Assistance'!$E373,DATA2!$A$2:$A$482,0)),"")</f>
        <v/>
      </c>
      <c r="P373" s="14"/>
      <c r="Q373" s="3"/>
    </row>
    <row r="374" spans="5:17" ht="64.150000000000006" customHeight="1" x14ac:dyDescent="0.4">
      <c r="E374" s="4"/>
      <c r="F374" s="12" t="str">
        <f t="shared" si="5"/>
        <v/>
      </c>
      <c r="G374" s="13" t="str">
        <f>IFERROR(INDEX(DATA2!C$2:C$482,MATCH('Search for Assistance'!$E374,DATA2!$A$2:$A$482,0)),"")</f>
        <v/>
      </c>
      <c r="H374" s="13" t="str">
        <f>IFERROR(INDEX(DATA2!D$2:D$482,MATCH('Search for Assistance'!$E374,DATA2!$A$2:$A$482,0)),"")</f>
        <v/>
      </c>
      <c r="I374" s="14" t="str">
        <f>IFERROR(INDEX(DATA2!E$2:E$482,MATCH('Search for Assistance'!$E374,DATA2!$A$2:$A$482,0)),"")</f>
        <v/>
      </c>
      <c r="J374" s="14" t="str">
        <f>IFERROR(INDEX(DATA2!F$2:F$482,MATCH('Search for Assistance'!$E374,DATA2!$A$2:$A$482,0)),"")</f>
        <v/>
      </c>
      <c r="K374" s="14" t="str">
        <f>IFERROR(INDEX(DATA2!G$2:G$482,MATCH('Search for Assistance'!$E374,DATA2!$A$2:$A$482,0)),"")</f>
        <v/>
      </c>
      <c r="L374" s="14" t="str">
        <f>IFERROR(INDEX(DATA2!H$2:H$482,MATCH('Search for Assistance'!$E374,DATA2!$A$2:$A$482,0)),"")</f>
        <v/>
      </c>
      <c r="M374" s="14" t="str">
        <f>IFERROR(INDEX(DATA2!I$2:I$482,MATCH('Search for Assistance'!$E374,DATA2!$A$2:$A$482,0)),"")</f>
        <v/>
      </c>
      <c r="N374" s="14" t="str">
        <f>IFERROR(INDEX(DATA2!J$2:J$482,MATCH('Search for Assistance'!$E374,DATA2!$A$2:$A$482,0)),"")</f>
        <v/>
      </c>
      <c r="O374" s="14" t="str">
        <f>IFERROR(INDEX(DATA2!K$2:K$482,MATCH('Search for Assistance'!$E374,DATA2!$A$2:$A$482,0)),"")</f>
        <v/>
      </c>
      <c r="P374" s="14"/>
      <c r="Q374" s="3"/>
    </row>
    <row r="375" spans="5:17" ht="64.150000000000006" customHeight="1" x14ac:dyDescent="0.4">
      <c r="E375" s="4"/>
      <c r="F375" s="12" t="str">
        <f t="shared" si="5"/>
        <v/>
      </c>
      <c r="G375" s="13" t="str">
        <f>IFERROR(INDEX(DATA2!C$2:C$482,MATCH('Search for Assistance'!$E375,DATA2!$A$2:$A$482,0)),"")</f>
        <v/>
      </c>
      <c r="H375" s="13" t="str">
        <f>IFERROR(INDEX(DATA2!D$2:D$482,MATCH('Search for Assistance'!$E375,DATA2!$A$2:$A$482,0)),"")</f>
        <v/>
      </c>
      <c r="I375" s="14" t="str">
        <f>IFERROR(INDEX(DATA2!E$2:E$482,MATCH('Search for Assistance'!$E375,DATA2!$A$2:$A$482,0)),"")</f>
        <v/>
      </c>
      <c r="J375" s="14" t="str">
        <f>IFERROR(INDEX(DATA2!F$2:F$482,MATCH('Search for Assistance'!$E375,DATA2!$A$2:$A$482,0)),"")</f>
        <v/>
      </c>
      <c r="K375" s="14" t="str">
        <f>IFERROR(INDEX(DATA2!G$2:G$482,MATCH('Search for Assistance'!$E375,DATA2!$A$2:$A$482,0)),"")</f>
        <v/>
      </c>
      <c r="L375" s="14" t="str">
        <f>IFERROR(INDEX(DATA2!H$2:H$482,MATCH('Search for Assistance'!$E375,DATA2!$A$2:$A$482,0)),"")</f>
        <v/>
      </c>
      <c r="M375" s="14" t="str">
        <f>IFERROR(INDEX(DATA2!I$2:I$482,MATCH('Search for Assistance'!$E375,DATA2!$A$2:$A$482,0)),"")</f>
        <v/>
      </c>
      <c r="N375" s="14" t="str">
        <f>IFERROR(INDEX(DATA2!J$2:J$482,MATCH('Search for Assistance'!$E375,DATA2!$A$2:$A$482,0)),"")</f>
        <v/>
      </c>
      <c r="O375" s="14" t="str">
        <f>IFERROR(INDEX(DATA2!K$2:K$482,MATCH('Search for Assistance'!$E375,DATA2!$A$2:$A$482,0)),"")</f>
        <v/>
      </c>
      <c r="P375" s="14"/>
      <c r="Q375" s="3"/>
    </row>
    <row r="376" spans="5:17" ht="64.150000000000006" customHeight="1" x14ac:dyDescent="0.4">
      <c r="E376" s="4"/>
      <c r="F376" s="12" t="str">
        <f t="shared" si="5"/>
        <v/>
      </c>
      <c r="G376" s="13" t="str">
        <f>IFERROR(INDEX(DATA2!C$2:C$482,MATCH('Search for Assistance'!$E376,DATA2!$A$2:$A$482,0)),"")</f>
        <v/>
      </c>
      <c r="H376" s="13" t="str">
        <f>IFERROR(INDEX(DATA2!D$2:D$482,MATCH('Search for Assistance'!$E376,DATA2!$A$2:$A$482,0)),"")</f>
        <v/>
      </c>
      <c r="I376" s="14" t="str">
        <f>IFERROR(INDEX(DATA2!E$2:E$482,MATCH('Search for Assistance'!$E376,DATA2!$A$2:$A$482,0)),"")</f>
        <v/>
      </c>
      <c r="J376" s="14" t="str">
        <f>IFERROR(INDEX(DATA2!F$2:F$482,MATCH('Search for Assistance'!$E376,DATA2!$A$2:$A$482,0)),"")</f>
        <v/>
      </c>
      <c r="K376" s="14" t="str">
        <f>IFERROR(INDEX(DATA2!G$2:G$482,MATCH('Search for Assistance'!$E376,DATA2!$A$2:$A$482,0)),"")</f>
        <v/>
      </c>
      <c r="L376" s="14" t="str">
        <f>IFERROR(INDEX(DATA2!H$2:H$482,MATCH('Search for Assistance'!$E376,DATA2!$A$2:$A$482,0)),"")</f>
        <v/>
      </c>
      <c r="M376" s="14" t="str">
        <f>IFERROR(INDEX(DATA2!I$2:I$482,MATCH('Search for Assistance'!$E376,DATA2!$A$2:$A$482,0)),"")</f>
        <v/>
      </c>
      <c r="N376" s="14" t="str">
        <f>IFERROR(INDEX(DATA2!J$2:J$482,MATCH('Search for Assistance'!$E376,DATA2!$A$2:$A$482,0)),"")</f>
        <v/>
      </c>
      <c r="O376" s="14" t="str">
        <f>IFERROR(INDEX(DATA2!K$2:K$482,MATCH('Search for Assistance'!$E376,DATA2!$A$2:$A$482,0)),"")</f>
        <v/>
      </c>
      <c r="P376" s="14"/>
      <c r="Q376" s="3"/>
    </row>
    <row r="377" spans="5:17" ht="64.150000000000006" customHeight="1" x14ac:dyDescent="0.4">
      <c r="E377" s="4"/>
      <c r="F377" s="12" t="str">
        <f t="shared" si="5"/>
        <v/>
      </c>
      <c r="G377" s="13" t="str">
        <f>IFERROR(INDEX(DATA2!C$2:C$482,MATCH('Search for Assistance'!$E377,DATA2!$A$2:$A$482,0)),"")</f>
        <v/>
      </c>
      <c r="H377" s="13" t="str">
        <f>IFERROR(INDEX(DATA2!D$2:D$482,MATCH('Search for Assistance'!$E377,DATA2!$A$2:$A$482,0)),"")</f>
        <v/>
      </c>
      <c r="I377" s="14" t="str">
        <f>IFERROR(INDEX(DATA2!E$2:E$482,MATCH('Search for Assistance'!$E377,DATA2!$A$2:$A$482,0)),"")</f>
        <v/>
      </c>
      <c r="J377" s="14" t="str">
        <f>IFERROR(INDEX(DATA2!F$2:F$482,MATCH('Search for Assistance'!$E377,DATA2!$A$2:$A$482,0)),"")</f>
        <v/>
      </c>
      <c r="K377" s="14" t="str">
        <f>IFERROR(INDEX(DATA2!G$2:G$482,MATCH('Search for Assistance'!$E377,DATA2!$A$2:$A$482,0)),"")</f>
        <v/>
      </c>
      <c r="L377" s="14" t="str">
        <f>IFERROR(INDEX(DATA2!H$2:H$482,MATCH('Search for Assistance'!$E377,DATA2!$A$2:$A$482,0)),"")</f>
        <v/>
      </c>
      <c r="M377" s="14" t="str">
        <f>IFERROR(INDEX(DATA2!I$2:I$482,MATCH('Search for Assistance'!$E377,DATA2!$A$2:$A$482,0)),"")</f>
        <v/>
      </c>
      <c r="N377" s="14" t="str">
        <f>IFERROR(INDEX(DATA2!J$2:J$482,MATCH('Search for Assistance'!$E377,DATA2!$A$2:$A$482,0)),"")</f>
        <v/>
      </c>
      <c r="O377" s="14" t="str">
        <f>IFERROR(INDEX(DATA2!K$2:K$482,MATCH('Search for Assistance'!$E377,DATA2!$A$2:$A$482,0)),"")</f>
        <v/>
      </c>
      <c r="P377" s="14"/>
      <c r="Q377" s="3"/>
    </row>
    <row r="378" spans="5:17" ht="64.150000000000006" customHeight="1" x14ac:dyDescent="0.4">
      <c r="E378" s="4"/>
      <c r="F378" s="12" t="str">
        <f t="shared" si="5"/>
        <v/>
      </c>
      <c r="G378" s="13" t="str">
        <f>IFERROR(INDEX(DATA2!C$2:C$482,MATCH('Search for Assistance'!$E378,DATA2!$A$2:$A$482,0)),"")</f>
        <v/>
      </c>
      <c r="H378" s="13" t="str">
        <f>IFERROR(INDEX(DATA2!D$2:D$482,MATCH('Search for Assistance'!$E378,DATA2!$A$2:$A$482,0)),"")</f>
        <v/>
      </c>
      <c r="I378" s="14" t="str">
        <f>IFERROR(INDEX(DATA2!E$2:E$482,MATCH('Search for Assistance'!$E378,DATA2!$A$2:$A$482,0)),"")</f>
        <v/>
      </c>
      <c r="J378" s="14" t="str">
        <f>IFERROR(INDEX(DATA2!F$2:F$482,MATCH('Search for Assistance'!$E378,DATA2!$A$2:$A$482,0)),"")</f>
        <v/>
      </c>
      <c r="K378" s="14" t="str">
        <f>IFERROR(INDEX(DATA2!G$2:G$482,MATCH('Search for Assistance'!$E378,DATA2!$A$2:$A$482,0)),"")</f>
        <v/>
      </c>
      <c r="L378" s="14" t="str">
        <f>IFERROR(INDEX(DATA2!H$2:H$482,MATCH('Search for Assistance'!$E378,DATA2!$A$2:$A$482,0)),"")</f>
        <v/>
      </c>
      <c r="M378" s="14" t="str">
        <f>IFERROR(INDEX(DATA2!I$2:I$482,MATCH('Search for Assistance'!$E378,DATA2!$A$2:$A$482,0)),"")</f>
        <v/>
      </c>
      <c r="N378" s="14" t="str">
        <f>IFERROR(INDEX(DATA2!J$2:J$482,MATCH('Search for Assistance'!$E378,DATA2!$A$2:$A$482,0)),"")</f>
        <v/>
      </c>
      <c r="O378" s="14" t="str">
        <f>IFERROR(INDEX(DATA2!K$2:K$482,MATCH('Search for Assistance'!$E378,DATA2!$A$2:$A$482,0)),"")</f>
        <v/>
      </c>
      <c r="P378" s="14"/>
      <c r="Q378" s="3"/>
    </row>
    <row r="379" spans="5:17" ht="64.150000000000006" customHeight="1" x14ac:dyDescent="0.4">
      <c r="E379" s="4"/>
      <c r="F379" s="12" t="str">
        <f t="shared" si="5"/>
        <v/>
      </c>
      <c r="G379" s="13" t="str">
        <f>IFERROR(INDEX(DATA2!C$2:C$482,MATCH('Search for Assistance'!$E379,DATA2!$A$2:$A$482,0)),"")</f>
        <v/>
      </c>
      <c r="H379" s="13" t="str">
        <f>IFERROR(INDEX(DATA2!D$2:D$482,MATCH('Search for Assistance'!$E379,DATA2!$A$2:$A$482,0)),"")</f>
        <v/>
      </c>
      <c r="I379" s="14" t="str">
        <f>IFERROR(INDEX(DATA2!E$2:E$482,MATCH('Search for Assistance'!$E379,DATA2!$A$2:$A$482,0)),"")</f>
        <v/>
      </c>
      <c r="J379" s="14" t="str">
        <f>IFERROR(INDEX(DATA2!F$2:F$482,MATCH('Search for Assistance'!$E379,DATA2!$A$2:$A$482,0)),"")</f>
        <v/>
      </c>
      <c r="K379" s="14" t="str">
        <f>IFERROR(INDEX(DATA2!G$2:G$482,MATCH('Search for Assistance'!$E379,DATA2!$A$2:$A$482,0)),"")</f>
        <v/>
      </c>
      <c r="L379" s="14" t="str">
        <f>IFERROR(INDEX(DATA2!H$2:H$482,MATCH('Search for Assistance'!$E379,DATA2!$A$2:$A$482,0)),"")</f>
        <v/>
      </c>
      <c r="M379" s="14" t="str">
        <f>IFERROR(INDEX(DATA2!I$2:I$482,MATCH('Search for Assistance'!$E379,DATA2!$A$2:$A$482,0)),"")</f>
        <v/>
      </c>
      <c r="N379" s="14" t="str">
        <f>IFERROR(INDEX(DATA2!J$2:J$482,MATCH('Search for Assistance'!$E379,DATA2!$A$2:$A$482,0)),"")</f>
        <v/>
      </c>
      <c r="O379" s="14" t="str">
        <f>IFERROR(INDEX(DATA2!K$2:K$482,MATCH('Search for Assistance'!$E379,DATA2!$A$2:$A$482,0)),"")</f>
        <v/>
      </c>
      <c r="P379" s="14"/>
      <c r="Q379" s="3"/>
    </row>
    <row r="380" spans="5:17" ht="64.150000000000006" customHeight="1" x14ac:dyDescent="0.4">
      <c r="E380" s="4"/>
      <c r="F380" s="12" t="str">
        <f t="shared" si="5"/>
        <v/>
      </c>
      <c r="G380" s="13" t="str">
        <f>IFERROR(INDEX(DATA2!C$2:C$482,MATCH('Search for Assistance'!$E380,DATA2!$A$2:$A$482,0)),"")</f>
        <v/>
      </c>
      <c r="H380" s="13" t="str">
        <f>IFERROR(INDEX(DATA2!D$2:D$482,MATCH('Search for Assistance'!$E380,DATA2!$A$2:$A$482,0)),"")</f>
        <v/>
      </c>
      <c r="I380" s="14" t="str">
        <f>IFERROR(INDEX(DATA2!E$2:E$482,MATCH('Search for Assistance'!$E380,DATA2!$A$2:$A$482,0)),"")</f>
        <v/>
      </c>
      <c r="J380" s="14" t="str">
        <f>IFERROR(INDEX(DATA2!F$2:F$482,MATCH('Search for Assistance'!$E380,DATA2!$A$2:$A$482,0)),"")</f>
        <v/>
      </c>
      <c r="K380" s="14" t="str">
        <f>IFERROR(INDEX(DATA2!G$2:G$482,MATCH('Search for Assistance'!$E380,DATA2!$A$2:$A$482,0)),"")</f>
        <v/>
      </c>
      <c r="L380" s="14" t="str">
        <f>IFERROR(INDEX(DATA2!H$2:H$482,MATCH('Search for Assistance'!$E380,DATA2!$A$2:$A$482,0)),"")</f>
        <v/>
      </c>
      <c r="M380" s="14" t="str">
        <f>IFERROR(INDEX(DATA2!I$2:I$482,MATCH('Search for Assistance'!$E380,DATA2!$A$2:$A$482,0)),"")</f>
        <v/>
      </c>
      <c r="N380" s="14" t="str">
        <f>IFERROR(INDEX(DATA2!J$2:J$482,MATCH('Search for Assistance'!$E380,DATA2!$A$2:$A$482,0)),"")</f>
        <v/>
      </c>
      <c r="O380" s="14" t="str">
        <f>IFERROR(INDEX(DATA2!K$2:K$482,MATCH('Search for Assistance'!$E380,DATA2!$A$2:$A$482,0)),"")</f>
        <v/>
      </c>
      <c r="P380" s="14"/>
      <c r="Q380" s="3"/>
    </row>
    <row r="381" spans="5:17" ht="64.150000000000006" customHeight="1" x14ac:dyDescent="0.4">
      <c r="E381" s="4"/>
      <c r="F381" s="12" t="str">
        <f t="shared" si="5"/>
        <v/>
      </c>
      <c r="G381" s="13" t="str">
        <f>IFERROR(INDEX(DATA2!C$2:C$482,MATCH('Search for Assistance'!$E381,DATA2!$A$2:$A$482,0)),"")</f>
        <v/>
      </c>
      <c r="H381" s="13" t="str">
        <f>IFERROR(INDEX(DATA2!D$2:D$482,MATCH('Search for Assistance'!$E381,DATA2!$A$2:$A$482,0)),"")</f>
        <v/>
      </c>
      <c r="I381" s="14" t="str">
        <f>IFERROR(INDEX(DATA2!E$2:E$482,MATCH('Search for Assistance'!$E381,DATA2!$A$2:$A$482,0)),"")</f>
        <v/>
      </c>
      <c r="J381" s="14" t="str">
        <f>IFERROR(INDEX(DATA2!F$2:F$482,MATCH('Search for Assistance'!$E381,DATA2!$A$2:$A$482,0)),"")</f>
        <v/>
      </c>
      <c r="K381" s="14" t="str">
        <f>IFERROR(INDEX(DATA2!G$2:G$482,MATCH('Search for Assistance'!$E381,DATA2!$A$2:$A$482,0)),"")</f>
        <v/>
      </c>
      <c r="L381" s="14" t="str">
        <f>IFERROR(INDEX(DATA2!H$2:H$482,MATCH('Search for Assistance'!$E381,DATA2!$A$2:$A$482,0)),"")</f>
        <v/>
      </c>
      <c r="M381" s="14" t="str">
        <f>IFERROR(INDEX(DATA2!I$2:I$482,MATCH('Search for Assistance'!$E381,DATA2!$A$2:$A$482,0)),"")</f>
        <v/>
      </c>
      <c r="N381" s="14" t="str">
        <f>IFERROR(INDEX(DATA2!J$2:J$482,MATCH('Search for Assistance'!$E381,DATA2!$A$2:$A$482,0)),"")</f>
        <v/>
      </c>
      <c r="O381" s="14" t="str">
        <f>IFERROR(INDEX(DATA2!K$2:K$482,MATCH('Search for Assistance'!$E381,DATA2!$A$2:$A$482,0)),"")</f>
        <v/>
      </c>
      <c r="P381" s="14"/>
      <c r="Q381" s="3"/>
    </row>
    <row r="382" spans="5:17" ht="64.150000000000006" customHeight="1" x14ac:dyDescent="0.4">
      <c r="E382" s="4"/>
      <c r="F382" s="12" t="str">
        <f t="shared" si="5"/>
        <v/>
      </c>
      <c r="G382" s="13" t="str">
        <f>IFERROR(INDEX(DATA2!C$2:C$482,MATCH('Search for Assistance'!$E382,DATA2!$A$2:$A$482,0)),"")</f>
        <v/>
      </c>
      <c r="H382" s="13" t="str">
        <f>IFERROR(INDEX(DATA2!D$2:D$482,MATCH('Search for Assistance'!$E382,DATA2!$A$2:$A$482,0)),"")</f>
        <v/>
      </c>
      <c r="I382" s="14" t="str">
        <f>IFERROR(INDEX(DATA2!E$2:E$482,MATCH('Search for Assistance'!$E382,DATA2!$A$2:$A$482,0)),"")</f>
        <v/>
      </c>
      <c r="J382" s="14" t="str">
        <f>IFERROR(INDEX(DATA2!F$2:F$482,MATCH('Search for Assistance'!$E382,DATA2!$A$2:$A$482,0)),"")</f>
        <v/>
      </c>
      <c r="K382" s="14" t="str">
        <f>IFERROR(INDEX(DATA2!G$2:G$482,MATCH('Search for Assistance'!$E382,DATA2!$A$2:$A$482,0)),"")</f>
        <v/>
      </c>
      <c r="L382" s="14" t="str">
        <f>IFERROR(INDEX(DATA2!H$2:H$482,MATCH('Search for Assistance'!$E382,DATA2!$A$2:$A$482,0)),"")</f>
        <v/>
      </c>
      <c r="M382" s="14" t="str">
        <f>IFERROR(INDEX(DATA2!I$2:I$482,MATCH('Search for Assistance'!$E382,DATA2!$A$2:$A$482,0)),"")</f>
        <v/>
      </c>
      <c r="N382" s="14" t="str">
        <f>IFERROR(INDEX(DATA2!J$2:J$482,MATCH('Search for Assistance'!$E382,DATA2!$A$2:$A$482,0)),"")</f>
        <v/>
      </c>
      <c r="O382" s="14" t="str">
        <f>IFERROR(INDEX(DATA2!K$2:K$482,MATCH('Search for Assistance'!$E382,DATA2!$A$2:$A$482,0)),"")</f>
        <v/>
      </c>
      <c r="P382" s="14"/>
      <c r="Q382" s="3"/>
    </row>
    <row r="383" spans="5:17" ht="64.150000000000006" customHeight="1" x14ac:dyDescent="0.4">
      <c r="E383" s="4"/>
      <c r="F383" s="12" t="str">
        <f t="shared" si="5"/>
        <v/>
      </c>
      <c r="G383" s="13" t="str">
        <f>IFERROR(INDEX(DATA2!C$2:C$482,MATCH('Search for Assistance'!$E383,DATA2!$A$2:$A$482,0)),"")</f>
        <v/>
      </c>
      <c r="H383" s="13" t="str">
        <f>IFERROR(INDEX(DATA2!D$2:D$482,MATCH('Search for Assistance'!$E383,DATA2!$A$2:$A$482,0)),"")</f>
        <v/>
      </c>
      <c r="I383" s="14" t="str">
        <f>IFERROR(INDEX(DATA2!E$2:E$482,MATCH('Search for Assistance'!$E383,DATA2!$A$2:$A$482,0)),"")</f>
        <v/>
      </c>
      <c r="J383" s="14" t="str">
        <f>IFERROR(INDEX(DATA2!F$2:F$482,MATCH('Search for Assistance'!$E383,DATA2!$A$2:$A$482,0)),"")</f>
        <v/>
      </c>
      <c r="K383" s="14" t="str">
        <f>IFERROR(INDEX(DATA2!G$2:G$482,MATCH('Search for Assistance'!$E383,DATA2!$A$2:$A$482,0)),"")</f>
        <v/>
      </c>
      <c r="L383" s="14" t="str">
        <f>IFERROR(INDEX(DATA2!H$2:H$482,MATCH('Search for Assistance'!$E383,DATA2!$A$2:$A$482,0)),"")</f>
        <v/>
      </c>
      <c r="M383" s="14" t="str">
        <f>IFERROR(INDEX(DATA2!I$2:I$482,MATCH('Search for Assistance'!$E383,DATA2!$A$2:$A$482,0)),"")</f>
        <v/>
      </c>
      <c r="N383" s="14" t="str">
        <f>IFERROR(INDEX(DATA2!J$2:J$482,MATCH('Search for Assistance'!$E383,DATA2!$A$2:$A$482,0)),"")</f>
        <v/>
      </c>
      <c r="O383" s="14" t="str">
        <f>IFERROR(INDEX(DATA2!K$2:K$482,MATCH('Search for Assistance'!$E383,DATA2!$A$2:$A$482,0)),"")</f>
        <v/>
      </c>
      <c r="P383" s="14"/>
      <c r="Q383" s="3"/>
    </row>
    <row r="384" spans="5:17" ht="64.150000000000006" customHeight="1" x14ac:dyDescent="0.4">
      <c r="E384" s="4"/>
      <c r="F384" s="12" t="str">
        <f t="shared" si="5"/>
        <v/>
      </c>
      <c r="G384" s="13" t="str">
        <f>IFERROR(INDEX(DATA2!C$2:C$482,MATCH('Search for Assistance'!$E384,DATA2!$A$2:$A$482,0)),"")</f>
        <v/>
      </c>
      <c r="H384" s="13" t="str">
        <f>IFERROR(INDEX(DATA2!D$2:D$482,MATCH('Search for Assistance'!$E384,DATA2!$A$2:$A$482,0)),"")</f>
        <v/>
      </c>
      <c r="I384" s="14" t="str">
        <f>IFERROR(INDEX(DATA2!E$2:E$482,MATCH('Search for Assistance'!$E384,DATA2!$A$2:$A$482,0)),"")</f>
        <v/>
      </c>
      <c r="J384" s="14" t="str">
        <f>IFERROR(INDEX(DATA2!F$2:F$482,MATCH('Search for Assistance'!$E384,DATA2!$A$2:$A$482,0)),"")</f>
        <v/>
      </c>
      <c r="K384" s="14" t="str">
        <f>IFERROR(INDEX(DATA2!G$2:G$482,MATCH('Search for Assistance'!$E384,DATA2!$A$2:$A$482,0)),"")</f>
        <v/>
      </c>
      <c r="L384" s="14" t="str">
        <f>IFERROR(INDEX(DATA2!H$2:H$482,MATCH('Search for Assistance'!$E384,DATA2!$A$2:$A$482,0)),"")</f>
        <v/>
      </c>
      <c r="M384" s="14" t="str">
        <f>IFERROR(INDEX(DATA2!I$2:I$482,MATCH('Search for Assistance'!$E384,DATA2!$A$2:$A$482,0)),"")</f>
        <v/>
      </c>
      <c r="N384" s="14" t="str">
        <f>IFERROR(INDEX(DATA2!J$2:J$482,MATCH('Search for Assistance'!$E384,DATA2!$A$2:$A$482,0)),"")</f>
        <v/>
      </c>
      <c r="O384" s="14" t="str">
        <f>IFERROR(INDEX(DATA2!K$2:K$482,MATCH('Search for Assistance'!$E384,DATA2!$A$2:$A$482,0)),"")</f>
        <v/>
      </c>
      <c r="P384" s="14"/>
      <c r="Q384" s="3"/>
    </row>
    <row r="385" spans="5:17" ht="64.150000000000006" customHeight="1" x14ac:dyDescent="0.4">
      <c r="E385" s="4"/>
      <c r="F385" s="12" t="str">
        <f t="shared" si="5"/>
        <v/>
      </c>
      <c r="G385" s="13" t="str">
        <f>IFERROR(INDEX(DATA2!C$2:C$482,MATCH('Search for Assistance'!$E385,DATA2!$A$2:$A$482,0)),"")</f>
        <v/>
      </c>
      <c r="H385" s="13" t="str">
        <f>IFERROR(INDEX(DATA2!D$2:D$482,MATCH('Search for Assistance'!$E385,DATA2!$A$2:$A$482,0)),"")</f>
        <v/>
      </c>
      <c r="I385" s="14" t="str">
        <f>IFERROR(INDEX(DATA2!E$2:E$482,MATCH('Search for Assistance'!$E385,DATA2!$A$2:$A$482,0)),"")</f>
        <v/>
      </c>
      <c r="J385" s="14" t="str">
        <f>IFERROR(INDEX(DATA2!F$2:F$482,MATCH('Search for Assistance'!$E385,DATA2!$A$2:$A$482,0)),"")</f>
        <v/>
      </c>
      <c r="K385" s="14" t="str">
        <f>IFERROR(INDEX(DATA2!G$2:G$482,MATCH('Search for Assistance'!$E385,DATA2!$A$2:$A$482,0)),"")</f>
        <v/>
      </c>
      <c r="L385" s="14" t="str">
        <f>IFERROR(INDEX(DATA2!H$2:H$482,MATCH('Search for Assistance'!$E385,DATA2!$A$2:$A$482,0)),"")</f>
        <v/>
      </c>
      <c r="M385" s="14" t="str">
        <f>IFERROR(INDEX(DATA2!I$2:I$482,MATCH('Search for Assistance'!$E385,DATA2!$A$2:$A$482,0)),"")</f>
        <v/>
      </c>
      <c r="N385" s="14" t="str">
        <f>IFERROR(INDEX(DATA2!J$2:J$482,MATCH('Search for Assistance'!$E385,DATA2!$A$2:$A$482,0)),"")</f>
        <v/>
      </c>
      <c r="O385" s="14" t="str">
        <f>IFERROR(INDEX(DATA2!K$2:K$482,MATCH('Search for Assistance'!$E385,DATA2!$A$2:$A$482,0)),"")</f>
        <v/>
      </c>
      <c r="P385" s="14"/>
      <c r="Q385" s="3"/>
    </row>
    <row r="386" spans="5:17" ht="64.150000000000006" customHeight="1" x14ac:dyDescent="0.4">
      <c r="E386" s="4"/>
      <c r="F386" s="12" t="str">
        <f t="shared" si="5"/>
        <v/>
      </c>
      <c r="G386" s="13" t="str">
        <f>IFERROR(INDEX(DATA2!C$2:C$482,MATCH('Search for Assistance'!$E386,DATA2!$A$2:$A$482,0)),"")</f>
        <v/>
      </c>
      <c r="H386" s="13" t="str">
        <f>IFERROR(INDEX(DATA2!D$2:D$482,MATCH('Search for Assistance'!$E386,DATA2!$A$2:$A$482,0)),"")</f>
        <v/>
      </c>
      <c r="I386" s="14" t="str">
        <f>IFERROR(INDEX(DATA2!E$2:E$482,MATCH('Search for Assistance'!$E386,DATA2!$A$2:$A$482,0)),"")</f>
        <v/>
      </c>
      <c r="J386" s="14" t="str">
        <f>IFERROR(INDEX(DATA2!F$2:F$482,MATCH('Search for Assistance'!$E386,DATA2!$A$2:$A$482,0)),"")</f>
        <v/>
      </c>
      <c r="K386" s="14" t="str">
        <f>IFERROR(INDEX(DATA2!G$2:G$482,MATCH('Search for Assistance'!$E386,DATA2!$A$2:$A$482,0)),"")</f>
        <v/>
      </c>
      <c r="L386" s="14" t="str">
        <f>IFERROR(INDEX(DATA2!H$2:H$482,MATCH('Search for Assistance'!$E386,DATA2!$A$2:$A$482,0)),"")</f>
        <v/>
      </c>
      <c r="M386" s="14" t="str">
        <f>IFERROR(INDEX(DATA2!I$2:I$482,MATCH('Search for Assistance'!$E386,DATA2!$A$2:$A$482,0)),"")</f>
        <v/>
      </c>
      <c r="N386" s="14" t="str">
        <f>IFERROR(INDEX(DATA2!J$2:J$482,MATCH('Search for Assistance'!$E386,DATA2!$A$2:$A$482,0)),"")</f>
        <v/>
      </c>
      <c r="O386" s="14" t="str">
        <f>IFERROR(INDEX(DATA2!K$2:K$482,MATCH('Search for Assistance'!$E386,DATA2!$A$2:$A$482,0)),"")</f>
        <v/>
      </c>
      <c r="P386" s="14"/>
      <c r="Q386" s="3"/>
    </row>
    <row r="387" spans="5:17" ht="64.150000000000006" customHeight="1" x14ac:dyDescent="0.4">
      <c r="E387" s="4"/>
      <c r="F387" s="12" t="str">
        <f t="shared" si="5"/>
        <v/>
      </c>
      <c r="G387" s="13" t="str">
        <f>IFERROR(INDEX(DATA2!C$2:C$482,MATCH('Search for Assistance'!$E387,DATA2!$A$2:$A$482,0)),"")</f>
        <v/>
      </c>
      <c r="H387" s="13" t="str">
        <f>IFERROR(INDEX(DATA2!D$2:D$482,MATCH('Search for Assistance'!$E387,DATA2!$A$2:$A$482,0)),"")</f>
        <v/>
      </c>
      <c r="I387" s="14" t="str">
        <f>IFERROR(INDEX(DATA2!E$2:E$482,MATCH('Search for Assistance'!$E387,DATA2!$A$2:$A$482,0)),"")</f>
        <v/>
      </c>
      <c r="J387" s="14" t="str">
        <f>IFERROR(INDEX(DATA2!F$2:F$482,MATCH('Search for Assistance'!$E387,DATA2!$A$2:$A$482,0)),"")</f>
        <v/>
      </c>
      <c r="K387" s="14" t="str">
        <f>IFERROR(INDEX(DATA2!G$2:G$482,MATCH('Search for Assistance'!$E387,DATA2!$A$2:$A$482,0)),"")</f>
        <v/>
      </c>
      <c r="L387" s="14" t="str">
        <f>IFERROR(INDEX(DATA2!H$2:H$482,MATCH('Search for Assistance'!$E387,DATA2!$A$2:$A$482,0)),"")</f>
        <v/>
      </c>
      <c r="M387" s="14" t="str">
        <f>IFERROR(INDEX(DATA2!I$2:I$482,MATCH('Search for Assistance'!$E387,DATA2!$A$2:$A$482,0)),"")</f>
        <v/>
      </c>
      <c r="N387" s="14" t="str">
        <f>IFERROR(INDEX(DATA2!J$2:J$482,MATCH('Search for Assistance'!$E387,DATA2!$A$2:$A$482,0)),"")</f>
        <v/>
      </c>
      <c r="O387" s="14" t="str">
        <f>IFERROR(INDEX(DATA2!K$2:K$482,MATCH('Search for Assistance'!$E387,DATA2!$A$2:$A$482,0)),"")</f>
        <v/>
      </c>
      <c r="P387" s="14"/>
      <c r="Q387" s="3"/>
    </row>
    <row r="388" spans="5:17" ht="64.150000000000006" customHeight="1" x14ac:dyDescent="0.4">
      <c r="E388" s="4"/>
      <c r="F388" s="12" t="str">
        <f t="shared" si="5"/>
        <v/>
      </c>
      <c r="G388" s="13" t="str">
        <f>IFERROR(INDEX(DATA2!C$2:C$482,MATCH('Search for Assistance'!$E388,DATA2!$A$2:$A$482,0)),"")</f>
        <v/>
      </c>
      <c r="H388" s="13" t="str">
        <f>IFERROR(INDEX(DATA2!D$2:D$482,MATCH('Search for Assistance'!$E388,DATA2!$A$2:$A$482,0)),"")</f>
        <v/>
      </c>
      <c r="I388" s="14" t="str">
        <f>IFERROR(INDEX(DATA2!E$2:E$482,MATCH('Search for Assistance'!$E388,DATA2!$A$2:$A$482,0)),"")</f>
        <v/>
      </c>
      <c r="J388" s="14" t="str">
        <f>IFERROR(INDEX(DATA2!F$2:F$482,MATCH('Search for Assistance'!$E388,DATA2!$A$2:$A$482,0)),"")</f>
        <v/>
      </c>
      <c r="K388" s="14" t="str">
        <f>IFERROR(INDEX(DATA2!G$2:G$482,MATCH('Search for Assistance'!$E388,DATA2!$A$2:$A$482,0)),"")</f>
        <v/>
      </c>
      <c r="L388" s="14" t="str">
        <f>IFERROR(INDEX(DATA2!H$2:H$482,MATCH('Search for Assistance'!$E388,DATA2!$A$2:$A$482,0)),"")</f>
        <v/>
      </c>
      <c r="M388" s="14" t="str">
        <f>IFERROR(INDEX(DATA2!I$2:I$482,MATCH('Search for Assistance'!$E388,DATA2!$A$2:$A$482,0)),"")</f>
        <v/>
      </c>
      <c r="N388" s="14" t="str">
        <f>IFERROR(INDEX(DATA2!J$2:J$482,MATCH('Search for Assistance'!$E388,DATA2!$A$2:$A$482,0)),"")</f>
        <v/>
      </c>
      <c r="O388" s="14" t="str">
        <f>IFERROR(INDEX(DATA2!K$2:K$482,MATCH('Search for Assistance'!$E388,DATA2!$A$2:$A$482,0)),"")</f>
        <v/>
      </c>
      <c r="P388" s="14"/>
      <c r="Q388" s="3"/>
    </row>
    <row r="389" spans="5:17" ht="64.150000000000006" customHeight="1" x14ac:dyDescent="0.4">
      <c r="E389" s="4"/>
      <c r="F389" s="12" t="str">
        <f t="shared" si="5"/>
        <v/>
      </c>
      <c r="G389" s="13" t="str">
        <f>IFERROR(INDEX(DATA2!C$2:C$482,MATCH('Search for Assistance'!$E389,DATA2!$A$2:$A$482,0)),"")</f>
        <v/>
      </c>
      <c r="H389" s="13" t="str">
        <f>IFERROR(INDEX(DATA2!D$2:D$482,MATCH('Search for Assistance'!$E389,DATA2!$A$2:$A$482,0)),"")</f>
        <v/>
      </c>
      <c r="I389" s="14" t="str">
        <f>IFERROR(INDEX(DATA2!E$2:E$482,MATCH('Search for Assistance'!$E389,DATA2!$A$2:$A$482,0)),"")</f>
        <v/>
      </c>
      <c r="J389" s="14" t="str">
        <f>IFERROR(INDEX(DATA2!F$2:F$482,MATCH('Search for Assistance'!$E389,DATA2!$A$2:$A$482,0)),"")</f>
        <v/>
      </c>
      <c r="K389" s="14" t="str">
        <f>IFERROR(INDEX(DATA2!G$2:G$482,MATCH('Search for Assistance'!$E389,DATA2!$A$2:$A$482,0)),"")</f>
        <v/>
      </c>
      <c r="L389" s="14" t="str">
        <f>IFERROR(INDEX(DATA2!H$2:H$482,MATCH('Search for Assistance'!$E389,DATA2!$A$2:$A$482,0)),"")</f>
        <v/>
      </c>
      <c r="M389" s="14" t="str">
        <f>IFERROR(INDEX(DATA2!I$2:I$482,MATCH('Search for Assistance'!$E389,DATA2!$A$2:$A$482,0)),"")</f>
        <v/>
      </c>
      <c r="N389" s="14" t="str">
        <f>IFERROR(INDEX(DATA2!J$2:J$482,MATCH('Search for Assistance'!$E389,DATA2!$A$2:$A$482,0)),"")</f>
        <v/>
      </c>
      <c r="O389" s="14" t="str">
        <f>IFERROR(INDEX(DATA2!K$2:K$482,MATCH('Search for Assistance'!$E389,DATA2!$A$2:$A$482,0)),"")</f>
        <v/>
      </c>
      <c r="P389" s="14"/>
      <c r="Q389" s="3"/>
    </row>
    <row r="390" spans="5:17" ht="64.150000000000006" customHeight="1" x14ac:dyDescent="0.4">
      <c r="E390" s="4"/>
      <c r="F390" s="12" t="str">
        <f t="shared" si="5"/>
        <v/>
      </c>
      <c r="G390" s="13" t="str">
        <f>IFERROR(INDEX(DATA2!C$2:C$482,MATCH('Search for Assistance'!$E390,DATA2!$A$2:$A$482,0)),"")</f>
        <v/>
      </c>
      <c r="H390" s="13" t="str">
        <f>IFERROR(INDEX(DATA2!D$2:D$482,MATCH('Search for Assistance'!$E390,DATA2!$A$2:$A$482,0)),"")</f>
        <v/>
      </c>
      <c r="I390" s="14" t="str">
        <f>IFERROR(INDEX(DATA2!E$2:E$482,MATCH('Search for Assistance'!$E390,DATA2!$A$2:$A$482,0)),"")</f>
        <v/>
      </c>
      <c r="J390" s="14" t="str">
        <f>IFERROR(INDEX(DATA2!F$2:F$482,MATCH('Search for Assistance'!$E390,DATA2!$A$2:$A$482,0)),"")</f>
        <v/>
      </c>
      <c r="K390" s="14" t="str">
        <f>IFERROR(INDEX(DATA2!G$2:G$482,MATCH('Search for Assistance'!$E390,DATA2!$A$2:$A$482,0)),"")</f>
        <v/>
      </c>
      <c r="L390" s="14" t="str">
        <f>IFERROR(INDEX(DATA2!H$2:H$482,MATCH('Search for Assistance'!$E390,DATA2!$A$2:$A$482,0)),"")</f>
        <v/>
      </c>
      <c r="M390" s="14" t="str">
        <f>IFERROR(INDEX(DATA2!I$2:I$482,MATCH('Search for Assistance'!$E390,DATA2!$A$2:$A$482,0)),"")</f>
        <v/>
      </c>
      <c r="N390" s="14" t="str">
        <f>IFERROR(INDEX(DATA2!J$2:J$482,MATCH('Search for Assistance'!$E390,DATA2!$A$2:$A$482,0)),"")</f>
        <v/>
      </c>
      <c r="O390" s="14" t="str">
        <f>IFERROR(INDEX(DATA2!K$2:K$482,MATCH('Search for Assistance'!$E390,DATA2!$A$2:$A$482,0)),"")</f>
        <v/>
      </c>
      <c r="P390" s="14"/>
      <c r="Q390" s="3"/>
    </row>
    <row r="391" spans="5:17" ht="64.150000000000006" customHeight="1" x14ac:dyDescent="0.4">
      <c r="E391" s="4"/>
      <c r="F391" s="12" t="str">
        <f t="shared" ref="F391:F454" si="6">HYPERLINK(H391,G391)</f>
        <v/>
      </c>
      <c r="G391" s="13" t="str">
        <f>IFERROR(INDEX(DATA2!C$2:C$482,MATCH('Search for Assistance'!$E391,DATA2!$A$2:$A$482,0)),"")</f>
        <v/>
      </c>
      <c r="H391" s="13" t="str">
        <f>IFERROR(INDEX(DATA2!D$2:D$482,MATCH('Search for Assistance'!$E391,DATA2!$A$2:$A$482,0)),"")</f>
        <v/>
      </c>
      <c r="I391" s="14" t="str">
        <f>IFERROR(INDEX(DATA2!E$2:E$482,MATCH('Search for Assistance'!$E391,DATA2!$A$2:$A$482,0)),"")</f>
        <v/>
      </c>
      <c r="J391" s="14" t="str">
        <f>IFERROR(INDEX(DATA2!F$2:F$482,MATCH('Search for Assistance'!$E391,DATA2!$A$2:$A$482,0)),"")</f>
        <v/>
      </c>
      <c r="K391" s="14" t="str">
        <f>IFERROR(INDEX(DATA2!G$2:G$482,MATCH('Search for Assistance'!$E391,DATA2!$A$2:$A$482,0)),"")</f>
        <v/>
      </c>
      <c r="L391" s="14" t="str">
        <f>IFERROR(INDEX(DATA2!H$2:H$482,MATCH('Search for Assistance'!$E391,DATA2!$A$2:$A$482,0)),"")</f>
        <v/>
      </c>
      <c r="M391" s="14" t="str">
        <f>IFERROR(INDEX(DATA2!I$2:I$482,MATCH('Search for Assistance'!$E391,DATA2!$A$2:$A$482,0)),"")</f>
        <v/>
      </c>
      <c r="N391" s="14" t="str">
        <f>IFERROR(INDEX(DATA2!J$2:J$482,MATCH('Search for Assistance'!$E391,DATA2!$A$2:$A$482,0)),"")</f>
        <v/>
      </c>
      <c r="O391" s="14" t="str">
        <f>IFERROR(INDEX(DATA2!K$2:K$482,MATCH('Search for Assistance'!$E391,DATA2!$A$2:$A$482,0)),"")</f>
        <v/>
      </c>
      <c r="P391" s="14"/>
      <c r="Q391" s="3"/>
    </row>
    <row r="392" spans="5:17" ht="64.150000000000006" customHeight="1" x14ac:dyDescent="0.4">
      <c r="E392" s="4"/>
      <c r="F392" s="12" t="str">
        <f t="shared" si="6"/>
        <v/>
      </c>
      <c r="G392" s="13" t="str">
        <f>IFERROR(INDEX(DATA2!C$2:C$482,MATCH('Search for Assistance'!$E392,DATA2!$A$2:$A$482,0)),"")</f>
        <v/>
      </c>
      <c r="H392" s="13" t="str">
        <f>IFERROR(INDEX(DATA2!D$2:D$482,MATCH('Search for Assistance'!$E392,DATA2!$A$2:$A$482,0)),"")</f>
        <v/>
      </c>
      <c r="I392" s="14" t="str">
        <f>IFERROR(INDEX(DATA2!E$2:E$482,MATCH('Search for Assistance'!$E392,DATA2!$A$2:$A$482,0)),"")</f>
        <v/>
      </c>
      <c r="J392" s="14" t="str">
        <f>IFERROR(INDEX(DATA2!F$2:F$482,MATCH('Search for Assistance'!$E392,DATA2!$A$2:$A$482,0)),"")</f>
        <v/>
      </c>
      <c r="K392" s="14" t="str">
        <f>IFERROR(INDEX(DATA2!G$2:G$482,MATCH('Search for Assistance'!$E392,DATA2!$A$2:$A$482,0)),"")</f>
        <v/>
      </c>
      <c r="L392" s="14" t="str">
        <f>IFERROR(INDEX(DATA2!H$2:H$482,MATCH('Search for Assistance'!$E392,DATA2!$A$2:$A$482,0)),"")</f>
        <v/>
      </c>
      <c r="M392" s="14" t="str">
        <f>IFERROR(INDEX(DATA2!I$2:I$482,MATCH('Search for Assistance'!$E392,DATA2!$A$2:$A$482,0)),"")</f>
        <v/>
      </c>
      <c r="N392" s="14" t="str">
        <f>IFERROR(INDEX(DATA2!J$2:J$482,MATCH('Search for Assistance'!$E392,DATA2!$A$2:$A$482,0)),"")</f>
        <v/>
      </c>
      <c r="O392" s="14" t="str">
        <f>IFERROR(INDEX(DATA2!K$2:K$482,MATCH('Search for Assistance'!$E392,DATA2!$A$2:$A$482,0)),"")</f>
        <v/>
      </c>
      <c r="P392" s="14"/>
      <c r="Q392" s="3"/>
    </row>
    <row r="393" spans="5:17" ht="64.150000000000006" customHeight="1" x14ac:dyDescent="0.4">
      <c r="E393" s="4"/>
      <c r="F393" s="12" t="str">
        <f t="shared" si="6"/>
        <v/>
      </c>
      <c r="G393" s="13" t="str">
        <f>IFERROR(INDEX(DATA2!C$2:C$482,MATCH('Search for Assistance'!$E393,DATA2!$A$2:$A$482,0)),"")</f>
        <v/>
      </c>
      <c r="H393" s="13" t="str">
        <f>IFERROR(INDEX(DATA2!D$2:D$482,MATCH('Search for Assistance'!$E393,DATA2!$A$2:$A$482,0)),"")</f>
        <v/>
      </c>
      <c r="I393" s="14" t="str">
        <f>IFERROR(INDEX(DATA2!E$2:E$482,MATCH('Search for Assistance'!$E393,DATA2!$A$2:$A$482,0)),"")</f>
        <v/>
      </c>
      <c r="J393" s="14" t="str">
        <f>IFERROR(INDEX(DATA2!F$2:F$482,MATCH('Search for Assistance'!$E393,DATA2!$A$2:$A$482,0)),"")</f>
        <v/>
      </c>
      <c r="K393" s="14" t="str">
        <f>IFERROR(INDEX(DATA2!G$2:G$482,MATCH('Search for Assistance'!$E393,DATA2!$A$2:$A$482,0)),"")</f>
        <v/>
      </c>
      <c r="L393" s="14" t="str">
        <f>IFERROR(INDEX(DATA2!H$2:H$482,MATCH('Search for Assistance'!$E393,DATA2!$A$2:$A$482,0)),"")</f>
        <v/>
      </c>
      <c r="M393" s="14" t="str">
        <f>IFERROR(INDEX(DATA2!I$2:I$482,MATCH('Search for Assistance'!$E393,DATA2!$A$2:$A$482,0)),"")</f>
        <v/>
      </c>
      <c r="N393" s="14" t="str">
        <f>IFERROR(INDEX(DATA2!J$2:J$482,MATCH('Search for Assistance'!$E393,DATA2!$A$2:$A$482,0)),"")</f>
        <v/>
      </c>
      <c r="O393" s="14" t="str">
        <f>IFERROR(INDEX(DATA2!K$2:K$482,MATCH('Search for Assistance'!$E393,DATA2!$A$2:$A$482,0)),"")</f>
        <v/>
      </c>
      <c r="P393" s="14"/>
      <c r="Q393" s="3"/>
    </row>
    <row r="394" spans="5:17" ht="64.150000000000006" customHeight="1" x14ac:dyDescent="0.4">
      <c r="E394" s="4"/>
      <c r="F394" s="12" t="str">
        <f t="shared" si="6"/>
        <v/>
      </c>
      <c r="G394" s="13" t="str">
        <f>IFERROR(INDEX(DATA2!C$2:C$482,MATCH('Search for Assistance'!$E394,DATA2!$A$2:$A$482,0)),"")</f>
        <v/>
      </c>
      <c r="H394" s="13" t="str">
        <f>IFERROR(INDEX(DATA2!D$2:D$482,MATCH('Search for Assistance'!$E394,DATA2!$A$2:$A$482,0)),"")</f>
        <v/>
      </c>
      <c r="I394" s="14" t="str">
        <f>IFERROR(INDEX(DATA2!E$2:E$482,MATCH('Search for Assistance'!$E394,DATA2!$A$2:$A$482,0)),"")</f>
        <v/>
      </c>
      <c r="J394" s="14" t="str">
        <f>IFERROR(INDEX(DATA2!F$2:F$482,MATCH('Search for Assistance'!$E394,DATA2!$A$2:$A$482,0)),"")</f>
        <v/>
      </c>
      <c r="K394" s="14" t="str">
        <f>IFERROR(INDEX(DATA2!G$2:G$482,MATCH('Search for Assistance'!$E394,DATA2!$A$2:$A$482,0)),"")</f>
        <v/>
      </c>
      <c r="L394" s="14" t="str">
        <f>IFERROR(INDEX(DATA2!H$2:H$482,MATCH('Search for Assistance'!$E394,DATA2!$A$2:$A$482,0)),"")</f>
        <v/>
      </c>
      <c r="M394" s="14" t="str">
        <f>IFERROR(INDEX(DATA2!I$2:I$482,MATCH('Search for Assistance'!$E394,DATA2!$A$2:$A$482,0)),"")</f>
        <v/>
      </c>
      <c r="N394" s="14" t="str">
        <f>IFERROR(INDEX(DATA2!J$2:J$482,MATCH('Search for Assistance'!$E394,DATA2!$A$2:$A$482,0)),"")</f>
        <v/>
      </c>
      <c r="O394" s="14" t="str">
        <f>IFERROR(INDEX(DATA2!K$2:K$482,MATCH('Search for Assistance'!$E394,DATA2!$A$2:$A$482,0)),"")</f>
        <v/>
      </c>
      <c r="P394" s="14"/>
      <c r="Q394" s="3"/>
    </row>
    <row r="395" spans="5:17" ht="64.150000000000006" customHeight="1" x14ac:dyDescent="0.4">
      <c r="E395" s="4"/>
      <c r="F395" s="12" t="str">
        <f t="shared" si="6"/>
        <v/>
      </c>
      <c r="G395" s="13" t="str">
        <f>IFERROR(INDEX(DATA2!C$2:C$482,MATCH('Search for Assistance'!$E395,DATA2!$A$2:$A$482,0)),"")</f>
        <v/>
      </c>
      <c r="H395" s="13" t="str">
        <f>IFERROR(INDEX(DATA2!D$2:D$482,MATCH('Search for Assistance'!$E395,DATA2!$A$2:$A$482,0)),"")</f>
        <v/>
      </c>
      <c r="I395" s="14" t="str">
        <f>IFERROR(INDEX(DATA2!E$2:E$482,MATCH('Search for Assistance'!$E395,DATA2!$A$2:$A$482,0)),"")</f>
        <v/>
      </c>
      <c r="J395" s="14" t="str">
        <f>IFERROR(INDEX(DATA2!F$2:F$482,MATCH('Search for Assistance'!$E395,DATA2!$A$2:$A$482,0)),"")</f>
        <v/>
      </c>
      <c r="K395" s="14" t="str">
        <f>IFERROR(INDEX(DATA2!G$2:G$482,MATCH('Search for Assistance'!$E395,DATA2!$A$2:$A$482,0)),"")</f>
        <v/>
      </c>
      <c r="L395" s="14" t="str">
        <f>IFERROR(INDEX(DATA2!H$2:H$482,MATCH('Search for Assistance'!$E395,DATA2!$A$2:$A$482,0)),"")</f>
        <v/>
      </c>
      <c r="M395" s="14" t="str">
        <f>IFERROR(INDEX(DATA2!I$2:I$482,MATCH('Search for Assistance'!$E395,DATA2!$A$2:$A$482,0)),"")</f>
        <v/>
      </c>
      <c r="N395" s="14" t="str">
        <f>IFERROR(INDEX(DATA2!J$2:J$482,MATCH('Search for Assistance'!$E395,DATA2!$A$2:$A$482,0)),"")</f>
        <v/>
      </c>
      <c r="O395" s="14" t="str">
        <f>IFERROR(INDEX(DATA2!K$2:K$482,MATCH('Search for Assistance'!$E395,DATA2!$A$2:$A$482,0)),"")</f>
        <v/>
      </c>
      <c r="P395" s="14"/>
      <c r="Q395" s="3"/>
    </row>
    <row r="396" spans="5:17" ht="64.150000000000006" customHeight="1" x14ac:dyDescent="0.4">
      <c r="E396" s="4"/>
      <c r="F396" s="12" t="str">
        <f t="shared" si="6"/>
        <v/>
      </c>
      <c r="G396" s="13" t="str">
        <f>IFERROR(INDEX(DATA2!C$2:C$482,MATCH('Search for Assistance'!$E396,DATA2!$A$2:$A$482,0)),"")</f>
        <v/>
      </c>
      <c r="H396" s="13" t="str">
        <f>IFERROR(INDEX(DATA2!D$2:D$482,MATCH('Search for Assistance'!$E396,DATA2!$A$2:$A$482,0)),"")</f>
        <v/>
      </c>
      <c r="I396" s="14" t="str">
        <f>IFERROR(INDEX(DATA2!E$2:E$482,MATCH('Search for Assistance'!$E396,DATA2!$A$2:$A$482,0)),"")</f>
        <v/>
      </c>
      <c r="J396" s="14" t="str">
        <f>IFERROR(INDEX(DATA2!F$2:F$482,MATCH('Search for Assistance'!$E396,DATA2!$A$2:$A$482,0)),"")</f>
        <v/>
      </c>
      <c r="K396" s="14" t="str">
        <f>IFERROR(INDEX(DATA2!G$2:G$482,MATCH('Search for Assistance'!$E396,DATA2!$A$2:$A$482,0)),"")</f>
        <v/>
      </c>
      <c r="L396" s="14" t="str">
        <f>IFERROR(INDEX(DATA2!H$2:H$482,MATCH('Search for Assistance'!$E396,DATA2!$A$2:$A$482,0)),"")</f>
        <v/>
      </c>
      <c r="M396" s="14" t="str">
        <f>IFERROR(INDEX(DATA2!I$2:I$482,MATCH('Search for Assistance'!$E396,DATA2!$A$2:$A$482,0)),"")</f>
        <v/>
      </c>
      <c r="N396" s="14" t="str">
        <f>IFERROR(INDEX(DATA2!J$2:J$482,MATCH('Search for Assistance'!$E396,DATA2!$A$2:$A$482,0)),"")</f>
        <v/>
      </c>
      <c r="O396" s="14" t="str">
        <f>IFERROR(INDEX(DATA2!K$2:K$482,MATCH('Search for Assistance'!$E396,DATA2!$A$2:$A$482,0)),"")</f>
        <v/>
      </c>
      <c r="P396" s="14"/>
      <c r="Q396" s="3"/>
    </row>
    <row r="397" spans="5:17" ht="64.150000000000006" customHeight="1" x14ac:dyDescent="0.4">
      <c r="E397" s="4"/>
      <c r="F397" s="12" t="str">
        <f t="shared" si="6"/>
        <v/>
      </c>
      <c r="G397" s="13" t="str">
        <f>IFERROR(INDEX(DATA2!C$2:C$482,MATCH('Search for Assistance'!$E397,DATA2!$A$2:$A$482,0)),"")</f>
        <v/>
      </c>
      <c r="H397" s="13" t="str">
        <f>IFERROR(INDEX(DATA2!D$2:D$482,MATCH('Search for Assistance'!$E397,DATA2!$A$2:$A$482,0)),"")</f>
        <v/>
      </c>
      <c r="I397" s="14" t="str">
        <f>IFERROR(INDEX(DATA2!E$2:E$482,MATCH('Search for Assistance'!$E397,DATA2!$A$2:$A$482,0)),"")</f>
        <v/>
      </c>
      <c r="J397" s="14" t="str">
        <f>IFERROR(INDEX(DATA2!F$2:F$482,MATCH('Search for Assistance'!$E397,DATA2!$A$2:$A$482,0)),"")</f>
        <v/>
      </c>
      <c r="K397" s="14" t="str">
        <f>IFERROR(INDEX(DATA2!G$2:G$482,MATCH('Search for Assistance'!$E397,DATA2!$A$2:$A$482,0)),"")</f>
        <v/>
      </c>
      <c r="L397" s="14" t="str">
        <f>IFERROR(INDEX(DATA2!H$2:H$482,MATCH('Search for Assistance'!$E397,DATA2!$A$2:$A$482,0)),"")</f>
        <v/>
      </c>
      <c r="M397" s="14" t="str">
        <f>IFERROR(INDEX(DATA2!I$2:I$482,MATCH('Search for Assistance'!$E397,DATA2!$A$2:$A$482,0)),"")</f>
        <v/>
      </c>
      <c r="N397" s="14" t="str">
        <f>IFERROR(INDEX(DATA2!J$2:J$482,MATCH('Search for Assistance'!$E397,DATA2!$A$2:$A$482,0)),"")</f>
        <v/>
      </c>
      <c r="O397" s="14" t="str">
        <f>IFERROR(INDEX(DATA2!K$2:K$482,MATCH('Search for Assistance'!$E397,DATA2!$A$2:$A$482,0)),"")</f>
        <v/>
      </c>
      <c r="P397" s="14"/>
      <c r="Q397" s="3"/>
    </row>
    <row r="398" spans="5:17" ht="64.150000000000006" customHeight="1" x14ac:dyDescent="0.4">
      <c r="E398" s="4"/>
      <c r="F398" s="12" t="str">
        <f t="shared" si="6"/>
        <v/>
      </c>
      <c r="G398" s="13" t="str">
        <f>IFERROR(INDEX(DATA2!C$2:C$482,MATCH('Search for Assistance'!$E398,DATA2!$A$2:$A$482,0)),"")</f>
        <v/>
      </c>
      <c r="H398" s="13" t="str">
        <f>IFERROR(INDEX(DATA2!D$2:D$482,MATCH('Search for Assistance'!$E398,DATA2!$A$2:$A$482,0)),"")</f>
        <v/>
      </c>
      <c r="I398" s="14" t="str">
        <f>IFERROR(INDEX(DATA2!E$2:E$482,MATCH('Search for Assistance'!$E398,DATA2!$A$2:$A$482,0)),"")</f>
        <v/>
      </c>
      <c r="J398" s="14" t="str">
        <f>IFERROR(INDEX(DATA2!F$2:F$482,MATCH('Search for Assistance'!$E398,DATA2!$A$2:$A$482,0)),"")</f>
        <v/>
      </c>
      <c r="K398" s="14" t="str">
        <f>IFERROR(INDEX(DATA2!G$2:G$482,MATCH('Search for Assistance'!$E398,DATA2!$A$2:$A$482,0)),"")</f>
        <v/>
      </c>
      <c r="L398" s="14" t="str">
        <f>IFERROR(INDEX(DATA2!H$2:H$482,MATCH('Search for Assistance'!$E398,DATA2!$A$2:$A$482,0)),"")</f>
        <v/>
      </c>
      <c r="M398" s="14" t="str">
        <f>IFERROR(INDEX(DATA2!I$2:I$482,MATCH('Search for Assistance'!$E398,DATA2!$A$2:$A$482,0)),"")</f>
        <v/>
      </c>
      <c r="N398" s="14" t="str">
        <f>IFERROR(INDEX(DATA2!J$2:J$482,MATCH('Search for Assistance'!$E398,DATA2!$A$2:$A$482,0)),"")</f>
        <v/>
      </c>
      <c r="O398" s="14" t="str">
        <f>IFERROR(INDEX(DATA2!K$2:K$482,MATCH('Search for Assistance'!$E398,DATA2!$A$2:$A$482,0)),"")</f>
        <v/>
      </c>
      <c r="P398" s="14"/>
      <c r="Q398" s="3"/>
    </row>
    <row r="399" spans="5:17" ht="64.150000000000006" customHeight="1" x14ac:dyDescent="0.4">
      <c r="E399" s="4"/>
      <c r="F399" s="12" t="str">
        <f t="shared" si="6"/>
        <v/>
      </c>
      <c r="G399" s="13" t="str">
        <f>IFERROR(INDEX(DATA2!C$2:C$482,MATCH('Search for Assistance'!$E399,DATA2!$A$2:$A$482,0)),"")</f>
        <v/>
      </c>
      <c r="H399" s="13" t="str">
        <f>IFERROR(INDEX(DATA2!D$2:D$482,MATCH('Search for Assistance'!$E399,DATA2!$A$2:$A$482,0)),"")</f>
        <v/>
      </c>
      <c r="I399" s="14" t="str">
        <f>IFERROR(INDEX(DATA2!E$2:E$482,MATCH('Search for Assistance'!$E399,DATA2!$A$2:$A$482,0)),"")</f>
        <v/>
      </c>
      <c r="J399" s="14" t="str">
        <f>IFERROR(INDEX(DATA2!F$2:F$482,MATCH('Search for Assistance'!$E399,DATA2!$A$2:$A$482,0)),"")</f>
        <v/>
      </c>
      <c r="K399" s="14" t="str">
        <f>IFERROR(INDEX(DATA2!G$2:G$482,MATCH('Search for Assistance'!$E399,DATA2!$A$2:$A$482,0)),"")</f>
        <v/>
      </c>
      <c r="L399" s="14" t="str">
        <f>IFERROR(INDEX(DATA2!H$2:H$482,MATCH('Search for Assistance'!$E399,DATA2!$A$2:$A$482,0)),"")</f>
        <v/>
      </c>
      <c r="M399" s="14" t="str">
        <f>IFERROR(INDEX(DATA2!I$2:I$482,MATCH('Search for Assistance'!$E399,DATA2!$A$2:$A$482,0)),"")</f>
        <v/>
      </c>
      <c r="N399" s="14" t="str">
        <f>IFERROR(INDEX(DATA2!J$2:J$482,MATCH('Search for Assistance'!$E399,DATA2!$A$2:$A$482,0)),"")</f>
        <v/>
      </c>
      <c r="O399" s="14" t="str">
        <f>IFERROR(INDEX(DATA2!K$2:K$482,MATCH('Search for Assistance'!$E399,DATA2!$A$2:$A$482,0)),"")</f>
        <v/>
      </c>
      <c r="P399" s="14"/>
      <c r="Q399" s="3"/>
    </row>
    <row r="400" spans="5:17" ht="64.150000000000006" customHeight="1" x14ac:dyDescent="0.4">
      <c r="E400" s="4"/>
      <c r="F400" s="12" t="str">
        <f t="shared" si="6"/>
        <v/>
      </c>
      <c r="G400" s="13" t="str">
        <f>IFERROR(INDEX(DATA2!C$2:C$482,MATCH('Search for Assistance'!$E400,DATA2!$A$2:$A$482,0)),"")</f>
        <v/>
      </c>
      <c r="H400" s="13" t="str">
        <f>IFERROR(INDEX(DATA2!D$2:D$482,MATCH('Search for Assistance'!$E400,DATA2!$A$2:$A$482,0)),"")</f>
        <v/>
      </c>
      <c r="I400" s="14" t="str">
        <f>IFERROR(INDEX(DATA2!E$2:E$482,MATCH('Search for Assistance'!$E400,DATA2!$A$2:$A$482,0)),"")</f>
        <v/>
      </c>
      <c r="J400" s="14" t="str">
        <f>IFERROR(INDEX(DATA2!F$2:F$482,MATCH('Search for Assistance'!$E400,DATA2!$A$2:$A$482,0)),"")</f>
        <v/>
      </c>
      <c r="K400" s="14" t="str">
        <f>IFERROR(INDEX(DATA2!G$2:G$482,MATCH('Search for Assistance'!$E400,DATA2!$A$2:$A$482,0)),"")</f>
        <v/>
      </c>
      <c r="L400" s="14" t="str">
        <f>IFERROR(INDEX(DATA2!H$2:H$482,MATCH('Search for Assistance'!$E400,DATA2!$A$2:$A$482,0)),"")</f>
        <v/>
      </c>
      <c r="M400" s="14" t="str">
        <f>IFERROR(INDEX(DATA2!I$2:I$482,MATCH('Search for Assistance'!$E400,DATA2!$A$2:$A$482,0)),"")</f>
        <v/>
      </c>
      <c r="N400" s="14" t="str">
        <f>IFERROR(INDEX(DATA2!J$2:J$482,MATCH('Search for Assistance'!$E400,DATA2!$A$2:$A$482,0)),"")</f>
        <v/>
      </c>
      <c r="O400" s="14" t="str">
        <f>IFERROR(INDEX(DATA2!K$2:K$482,MATCH('Search for Assistance'!$E400,DATA2!$A$2:$A$482,0)),"")</f>
        <v/>
      </c>
      <c r="P400" s="14"/>
      <c r="Q400" s="3"/>
    </row>
    <row r="401" spans="5:17" ht="64.150000000000006" customHeight="1" x14ac:dyDescent="0.4">
      <c r="E401" s="4"/>
      <c r="F401" s="12" t="str">
        <f t="shared" si="6"/>
        <v/>
      </c>
      <c r="G401" s="13" t="str">
        <f>IFERROR(INDEX(DATA2!C$2:C$482,MATCH('Search for Assistance'!$E401,DATA2!$A$2:$A$482,0)),"")</f>
        <v/>
      </c>
      <c r="H401" s="13" t="str">
        <f>IFERROR(INDEX(DATA2!D$2:D$482,MATCH('Search for Assistance'!$E401,DATA2!$A$2:$A$482,0)),"")</f>
        <v/>
      </c>
      <c r="I401" s="14" t="str">
        <f>IFERROR(INDEX(DATA2!E$2:E$482,MATCH('Search for Assistance'!$E401,DATA2!$A$2:$A$482,0)),"")</f>
        <v/>
      </c>
      <c r="J401" s="14" t="str">
        <f>IFERROR(INDEX(DATA2!F$2:F$482,MATCH('Search for Assistance'!$E401,DATA2!$A$2:$A$482,0)),"")</f>
        <v/>
      </c>
      <c r="K401" s="14" t="str">
        <f>IFERROR(INDEX(DATA2!G$2:G$482,MATCH('Search for Assistance'!$E401,DATA2!$A$2:$A$482,0)),"")</f>
        <v/>
      </c>
      <c r="L401" s="14" t="str">
        <f>IFERROR(INDEX(DATA2!H$2:H$482,MATCH('Search for Assistance'!$E401,DATA2!$A$2:$A$482,0)),"")</f>
        <v/>
      </c>
      <c r="M401" s="14" t="str">
        <f>IFERROR(INDEX(DATA2!I$2:I$482,MATCH('Search for Assistance'!$E401,DATA2!$A$2:$A$482,0)),"")</f>
        <v/>
      </c>
      <c r="N401" s="14" t="str">
        <f>IFERROR(INDEX(DATA2!J$2:J$482,MATCH('Search for Assistance'!$E401,DATA2!$A$2:$A$482,0)),"")</f>
        <v/>
      </c>
      <c r="O401" s="14" t="str">
        <f>IFERROR(INDEX(DATA2!K$2:K$482,MATCH('Search for Assistance'!$E401,DATA2!$A$2:$A$482,0)),"")</f>
        <v/>
      </c>
      <c r="P401" s="14"/>
      <c r="Q401" s="3"/>
    </row>
    <row r="402" spans="5:17" ht="64.150000000000006" customHeight="1" x14ac:dyDescent="0.4">
      <c r="E402" s="4"/>
      <c r="F402" s="12" t="str">
        <f t="shared" si="6"/>
        <v/>
      </c>
      <c r="G402" s="13" t="str">
        <f>IFERROR(INDEX(DATA2!C$2:C$482,MATCH('Search for Assistance'!$E402,DATA2!$A$2:$A$482,0)),"")</f>
        <v/>
      </c>
      <c r="H402" s="13" t="str">
        <f>IFERROR(INDEX(DATA2!D$2:D$482,MATCH('Search for Assistance'!$E402,DATA2!$A$2:$A$482,0)),"")</f>
        <v/>
      </c>
      <c r="I402" s="14" t="str">
        <f>IFERROR(INDEX(DATA2!E$2:E$482,MATCH('Search for Assistance'!$E402,DATA2!$A$2:$A$482,0)),"")</f>
        <v/>
      </c>
      <c r="J402" s="14" t="str">
        <f>IFERROR(INDEX(DATA2!F$2:F$482,MATCH('Search for Assistance'!$E402,DATA2!$A$2:$A$482,0)),"")</f>
        <v/>
      </c>
      <c r="K402" s="14" t="str">
        <f>IFERROR(INDEX(DATA2!G$2:G$482,MATCH('Search for Assistance'!$E402,DATA2!$A$2:$A$482,0)),"")</f>
        <v/>
      </c>
      <c r="L402" s="14" t="str">
        <f>IFERROR(INDEX(DATA2!H$2:H$482,MATCH('Search for Assistance'!$E402,DATA2!$A$2:$A$482,0)),"")</f>
        <v/>
      </c>
      <c r="M402" s="14" t="str">
        <f>IFERROR(INDEX(DATA2!I$2:I$482,MATCH('Search for Assistance'!$E402,DATA2!$A$2:$A$482,0)),"")</f>
        <v/>
      </c>
      <c r="N402" s="14" t="str">
        <f>IFERROR(INDEX(DATA2!J$2:J$482,MATCH('Search for Assistance'!$E402,DATA2!$A$2:$A$482,0)),"")</f>
        <v/>
      </c>
      <c r="O402" s="14" t="str">
        <f>IFERROR(INDEX(DATA2!K$2:K$482,MATCH('Search for Assistance'!$E402,DATA2!$A$2:$A$482,0)),"")</f>
        <v/>
      </c>
      <c r="P402" s="14"/>
      <c r="Q402" s="3"/>
    </row>
    <row r="403" spans="5:17" ht="64.150000000000006" customHeight="1" x14ac:dyDescent="0.4">
      <c r="E403" s="4"/>
      <c r="F403" s="12" t="str">
        <f t="shared" si="6"/>
        <v/>
      </c>
      <c r="G403" s="13" t="str">
        <f>IFERROR(INDEX(DATA2!C$2:C$482,MATCH('Search for Assistance'!$E403,DATA2!$A$2:$A$482,0)),"")</f>
        <v/>
      </c>
      <c r="H403" s="13" t="str">
        <f>IFERROR(INDEX(DATA2!D$2:D$482,MATCH('Search for Assistance'!$E403,DATA2!$A$2:$A$482,0)),"")</f>
        <v/>
      </c>
      <c r="I403" s="14" t="str">
        <f>IFERROR(INDEX(DATA2!E$2:E$482,MATCH('Search for Assistance'!$E403,DATA2!$A$2:$A$482,0)),"")</f>
        <v/>
      </c>
      <c r="J403" s="14" t="str">
        <f>IFERROR(INDEX(DATA2!F$2:F$482,MATCH('Search for Assistance'!$E403,DATA2!$A$2:$A$482,0)),"")</f>
        <v/>
      </c>
      <c r="K403" s="14" t="str">
        <f>IFERROR(INDEX(DATA2!G$2:G$482,MATCH('Search for Assistance'!$E403,DATA2!$A$2:$A$482,0)),"")</f>
        <v/>
      </c>
      <c r="L403" s="14" t="str">
        <f>IFERROR(INDEX(DATA2!H$2:H$482,MATCH('Search for Assistance'!$E403,DATA2!$A$2:$A$482,0)),"")</f>
        <v/>
      </c>
      <c r="M403" s="14" t="str">
        <f>IFERROR(INDEX(DATA2!I$2:I$482,MATCH('Search for Assistance'!$E403,DATA2!$A$2:$A$482,0)),"")</f>
        <v/>
      </c>
      <c r="N403" s="14" t="str">
        <f>IFERROR(INDEX(DATA2!J$2:J$482,MATCH('Search for Assistance'!$E403,DATA2!$A$2:$A$482,0)),"")</f>
        <v/>
      </c>
      <c r="O403" s="14" t="str">
        <f>IFERROR(INDEX(DATA2!K$2:K$482,MATCH('Search for Assistance'!$E403,DATA2!$A$2:$A$482,0)),"")</f>
        <v/>
      </c>
      <c r="P403" s="14"/>
      <c r="Q403" s="3"/>
    </row>
    <row r="404" spans="5:17" ht="64.150000000000006" customHeight="1" x14ac:dyDescent="0.4">
      <c r="E404" s="4"/>
      <c r="F404" s="12" t="str">
        <f t="shared" si="6"/>
        <v/>
      </c>
      <c r="G404" s="13" t="str">
        <f>IFERROR(INDEX(DATA2!C$2:C$482,MATCH('Search for Assistance'!$E404,DATA2!$A$2:$A$482,0)),"")</f>
        <v/>
      </c>
      <c r="H404" s="13" t="str">
        <f>IFERROR(INDEX(DATA2!D$2:D$482,MATCH('Search for Assistance'!$E404,DATA2!$A$2:$A$482,0)),"")</f>
        <v/>
      </c>
      <c r="I404" s="14" t="str">
        <f>IFERROR(INDEX(DATA2!E$2:E$482,MATCH('Search for Assistance'!$E404,DATA2!$A$2:$A$482,0)),"")</f>
        <v/>
      </c>
      <c r="J404" s="14" t="str">
        <f>IFERROR(INDEX(DATA2!F$2:F$482,MATCH('Search for Assistance'!$E404,DATA2!$A$2:$A$482,0)),"")</f>
        <v/>
      </c>
      <c r="K404" s="14" t="str">
        <f>IFERROR(INDEX(DATA2!G$2:G$482,MATCH('Search for Assistance'!$E404,DATA2!$A$2:$A$482,0)),"")</f>
        <v/>
      </c>
      <c r="L404" s="14" t="str">
        <f>IFERROR(INDEX(DATA2!H$2:H$482,MATCH('Search for Assistance'!$E404,DATA2!$A$2:$A$482,0)),"")</f>
        <v/>
      </c>
      <c r="M404" s="14" t="str">
        <f>IFERROR(INDEX(DATA2!I$2:I$482,MATCH('Search for Assistance'!$E404,DATA2!$A$2:$A$482,0)),"")</f>
        <v/>
      </c>
      <c r="N404" s="14" t="str">
        <f>IFERROR(INDEX(DATA2!J$2:J$482,MATCH('Search for Assistance'!$E404,DATA2!$A$2:$A$482,0)),"")</f>
        <v/>
      </c>
      <c r="O404" s="14" t="str">
        <f>IFERROR(INDEX(DATA2!K$2:K$482,MATCH('Search for Assistance'!$E404,DATA2!$A$2:$A$482,0)),"")</f>
        <v/>
      </c>
      <c r="P404" s="14"/>
      <c r="Q404" s="3"/>
    </row>
    <row r="405" spans="5:17" ht="64.150000000000006" customHeight="1" x14ac:dyDescent="0.4">
      <c r="E405" s="4"/>
      <c r="F405" s="12" t="str">
        <f t="shared" si="6"/>
        <v/>
      </c>
      <c r="G405" s="13" t="str">
        <f>IFERROR(INDEX(DATA2!C$2:C$482,MATCH('Search for Assistance'!$E405,DATA2!$A$2:$A$482,0)),"")</f>
        <v/>
      </c>
      <c r="H405" s="13" t="str">
        <f>IFERROR(INDEX(DATA2!D$2:D$482,MATCH('Search for Assistance'!$E405,DATA2!$A$2:$A$482,0)),"")</f>
        <v/>
      </c>
      <c r="I405" s="14" t="str">
        <f>IFERROR(INDEX(DATA2!E$2:E$482,MATCH('Search for Assistance'!$E405,DATA2!$A$2:$A$482,0)),"")</f>
        <v/>
      </c>
      <c r="J405" s="14" t="str">
        <f>IFERROR(INDEX(DATA2!F$2:F$482,MATCH('Search for Assistance'!$E405,DATA2!$A$2:$A$482,0)),"")</f>
        <v/>
      </c>
      <c r="K405" s="14" t="str">
        <f>IFERROR(INDEX(DATA2!G$2:G$482,MATCH('Search for Assistance'!$E405,DATA2!$A$2:$A$482,0)),"")</f>
        <v/>
      </c>
      <c r="L405" s="14" t="str">
        <f>IFERROR(INDEX(DATA2!H$2:H$482,MATCH('Search for Assistance'!$E405,DATA2!$A$2:$A$482,0)),"")</f>
        <v/>
      </c>
      <c r="M405" s="14" t="str">
        <f>IFERROR(INDEX(DATA2!I$2:I$482,MATCH('Search for Assistance'!$E405,DATA2!$A$2:$A$482,0)),"")</f>
        <v/>
      </c>
      <c r="N405" s="14" t="str">
        <f>IFERROR(INDEX(DATA2!J$2:J$482,MATCH('Search for Assistance'!$E405,DATA2!$A$2:$A$482,0)),"")</f>
        <v/>
      </c>
      <c r="O405" s="14" t="str">
        <f>IFERROR(INDEX(DATA2!K$2:K$482,MATCH('Search for Assistance'!$E405,DATA2!$A$2:$A$482,0)),"")</f>
        <v/>
      </c>
      <c r="P405" s="14"/>
      <c r="Q405" s="3"/>
    </row>
    <row r="406" spans="5:17" ht="64.150000000000006" customHeight="1" x14ac:dyDescent="0.4">
      <c r="E406" s="4"/>
      <c r="F406" s="12" t="str">
        <f t="shared" si="6"/>
        <v/>
      </c>
      <c r="G406" s="13" t="str">
        <f>IFERROR(INDEX(DATA2!C$2:C$482,MATCH('Search for Assistance'!$E406,DATA2!$A$2:$A$482,0)),"")</f>
        <v/>
      </c>
      <c r="H406" s="13" t="str">
        <f>IFERROR(INDEX(DATA2!D$2:D$482,MATCH('Search for Assistance'!$E406,DATA2!$A$2:$A$482,0)),"")</f>
        <v/>
      </c>
      <c r="I406" s="14" t="str">
        <f>IFERROR(INDEX(DATA2!E$2:E$482,MATCH('Search for Assistance'!$E406,DATA2!$A$2:$A$482,0)),"")</f>
        <v/>
      </c>
      <c r="J406" s="14" t="str">
        <f>IFERROR(INDEX(DATA2!F$2:F$482,MATCH('Search for Assistance'!$E406,DATA2!$A$2:$A$482,0)),"")</f>
        <v/>
      </c>
      <c r="K406" s="14" t="str">
        <f>IFERROR(INDEX(DATA2!G$2:G$482,MATCH('Search for Assistance'!$E406,DATA2!$A$2:$A$482,0)),"")</f>
        <v/>
      </c>
      <c r="L406" s="14" t="str">
        <f>IFERROR(INDEX(DATA2!H$2:H$482,MATCH('Search for Assistance'!$E406,DATA2!$A$2:$A$482,0)),"")</f>
        <v/>
      </c>
      <c r="M406" s="14" t="str">
        <f>IFERROR(INDEX(DATA2!I$2:I$482,MATCH('Search for Assistance'!$E406,DATA2!$A$2:$A$482,0)),"")</f>
        <v/>
      </c>
      <c r="N406" s="14" t="str">
        <f>IFERROR(INDEX(DATA2!J$2:J$482,MATCH('Search for Assistance'!$E406,DATA2!$A$2:$A$482,0)),"")</f>
        <v/>
      </c>
      <c r="O406" s="14" t="str">
        <f>IFERROR(INDEX(DATA2!K$2:K$482,MATCH('Search for Assistance'!$E406,DATA2!$A$2:$A$482,0)),"")</f>
        <v/>
      </c>
      <c r="P406" s="14"/>
      <c r="Q406" s="3"/>
    </row>
    <row r="407" spans="5:17" ht="64.150000000000006" customHeight="1" x14ac:dyDescent="0.4">
      <c r="E407" s="4"/>
      <c r="F407" s="12" t="str">
        <f t="shared" si="6"/>
        <v/>
      </c>
      <c r="G407" s="13" t="str">
        <f>IFERROR(INDEX(DATA2!C$2:C$482,MATCH('Search for Assistance'!$E407,DATA2!$A$2:$A$482,0)),"")</f>
        <v/>
      </c>
      <c r="H407" s="13" t="str">
        <f>IFERROR(INDEX(DATA2!D$2:D$482,MATCH('Search for Assistance'!$E407,DATA2!$A$2:$A$482,0)),"")</f>
        <v/>
      </c>
      <c r="I407" s="14" t="str">
        <f>IFERROR(INDEX(DATA2!E$2:E$482,MATCH('Search for Assistance'!$E407,DATA2!$A$2:$A$482,0)),"")</f>
        <v/>
      </c>
      <c r="J407" s="14" t="str">
        <f>IFERROR(INDEX(DATA2!F$2:F$482,MATCH('Search for Assistance'!$E407,DATA2!$A$2:$A$482,0)),"")</f>
        <v/>
      </c>
      <c r="K407" s="14" t="str">
        <f>IFERROR(INDEX(DATA2!G$2:G$482,MATCH('Search for Assistance'!$E407,DATA2!$A$2:$A$482,0)),"")</f>
        <v/>
      </c>
      <c r="L407" s="14" t="str">
        <f>IFERROR(INDEX(DATA2!H$2:H$482,MATCH('Search for Assistance'!$E407,DATA2!$A$2:$A$482,0)),"")</f>
        <v/>
      </c>
      <c r="M407" s="14" t="str">
        <f>IFERROR(INDEX(DATA2!I$2:I$482,MATCH('Search for Assistance'!$E407,DATA2!$A$2:$A$482,0)),"")</f>
        <v/>
      </c>
      <c r="N407" s="14" t="str">
        <f>IFERROR(INDEX(DATA2!J$2:J$482,MATCH('Search for Assistance'!$E407,DATA2!$A$2:$A$482,0)),"")</f>
        <v/>
      </c>
      <c r="O407" s="14" t="str">
        <f>IFERROR(INDEX(DATA2!K$2:K$482,MATCH('Search for Assistance'!$E407,DATA2!$A$2:$A$482,0)),"")</f>
        <v/>
      </c>
      <c r="P407" s="14"/>
      <c r="Q407" s="3"/>
    </row>
    <row r="408" spans="5:17" ht="64.150000000000006" customHeight="1" x14ac:dyDescent="0.4">
      <c r="E408" s="4"/>
      <c r="F408" s="12" t="str">
        <f t="shared" si="6"/>
        <v/>
      </c>
      <c r="G408" s="13" t="str">
        <f>IFERROR(INDEX(DATA2!C$2:C$482,MATCH('Search for Assistance'!$E408,DATA2!$A$2:$A$482,0)),"")</f>
        <v/>
      </c>
      <c r="H408" s="13" t="str">
        <f>IFERROR(INDEX(DATA2!D$2:D$482,MATCH('Search for Assistance'!$E408,DATA2!$A$2:$A$482,0)),"")</f>
        <v/>
      </c>
      <c r="I408" s="14" t="str">
        <f>IFERROR(INDEX(DATA2!E$2:E$482,MATCH('Search for Assistance'!$E408,DATA2!$A$2:$A$482,0)),"")</f>
        <v/>
      </c>
      <c r="J408" s="14" t="str">
        <f>IFERROR(INDEX(DATA2!F$2:F$482,MATCH('Search for Assistance'!$E408,DATA2!$A$2:$A$482,0)),"")</f>
        <v/>
      </c>
      <c r="K408" s="14" t="str">
        <f>IFERROR(INDEX(DATA2!G$2:G$482,MATCH('Search for Assistance'!$E408,DATA2!$A$2:$A$482,0)),"")</f>
        <v/>
      </c>
      <c r="L408" s="14" t="str">
        <f>IFERROR(INDEX(DATA2!H$2:H$482,MATCH('Search for Assistance'!$E408,DATA2!$A$2:$A$482,0)),"")</f>
        <v/>
      </c>
      <c r="M408" s="14" t="str">
        <f>IFERROR(INDEX(DATA2!I$2:I$482,MATCH('Search for Assistance'!$E408,DATA2!$A$2:$A$482,0)),"")</f>
        <v/>
      </c>
      <c r="N408" s="14" t="str">
        <f>IFERROR(INDEX(DATA2!J$2:J$482,MATCH('Search for Assistance'!$E408,DATA2!$A$2:$A$482,0)),"")</f>
        <v/>
      </c>
      <c r="O408" s="14" t="str">
        <f>IFERROR(INDEX(DATA2!K$2:K$482,MATCH('Search for Assistance'!$E408,DATA2!$A$2:$A$482,0)),"")</f>
        <v/>
      </c>
      <c r="P408" s="14"/>
      <c r="Q408" s="3"/>
    </row>
    <row r="409" spans="5:17" ht="64.150000000000006" customHeight="1" x14ac:dyDescent="0.4">
      <c r="E409" s="4"/>
      <c r="F409" s="12" t="str">
        <f t="shared" si="6"/>
        <v/>
      </c>
      <c r="G409" s="13" t="str">
        <f>IFERROR(INDEX(DATA2!C$2:C$482,MATCH('Search for Assistance'!$E409,DATA2!$A$2:$A$482,0)),"")</f>
        <v/>
      </c>
      <c r="H409" s="13" t="str">
        <f>IFERROR(INDEX(DATA2!D$2:D$482,MATCH('Search for Assistance'!$E409,DATA2!$A$2:$A$482,0)),"")</f>
        <v/>
      </c>
      <c r="I409" s="14" t="str">
        <f>IFERROR(INDEX(DATA2!E$2:E$482,MATCH('Search for Assistance'!$E409,DATA2!$A$2:$A$482,0)),"")</f>
        <v/>
      </c>
      <c r="J409" s="14" t="str">
        <f>IFERROR(INDEX(DATA2!F$2:F$482,MATCH('Search for Assistance'!$E409,DATA2!$A$2:$A$482,0)),"")</f>
        <v/>
      </c>
      <c r="K409" s="14" t="str">
        <f>IFERROR(INDEX(DATA2!G$2:G$482,MATCH('Search for Assistance'!$E409,DATA2!$A$2:$A$482,0)),"")</f>
        <v/>
      </c>
      <c r="L409" s="14" t="str">
        <f>IFERROR(INDEX(DATA2!H$2:H$482,MATCH('Search for Assistance'!$E409,DATA2!$A$2:$A$482,0)),"")</f>
        <v/>
      </c>
      <c r="M409" s="14" t="str">
        <f>IFERROR(INDEX(DATA2!I$2:I$482,MATCH('Search for Assistance'!$E409,DATA2!$A$2:$A$482,0)),"")</f>
        <v/>
      </c>
      <c r="N409" s="14" t="str">
        <f>IFERROR(INDEX(DATA2!J$2:J$482,MATCH('Search for Assistance'!$E409,DATA2!$A$2:$A$482,0)),"")</f>
        <v/>
      </c>
      <c r="O409" s="14" t="str">
        <f>IFERROR(INDEX(DATA2!K$2:K$482,MATCH('Search for Assistance'!$E409,DATA2!$A$2:$A$482,0)),"")</f>
        <v/>
      </c>
      <c r="P409" s="14"/>
      <c r="Q409" s="3"/>
    </row>
    <row r="410" spans="5:17" ht="64.150000000000006" customHeight="1" x14ac:dyDescent="0.4">
      <c r="E410" s="4"/>
      <c r="F410" s="12" t="str">
        <f t="shared" si="6"/>
        <v/>
      </c>
      <c r="G410" s="13" t="str">
        <f>IFERROR(INDEX(DATA2!C$2:C$482,MATCH('Search for Assistance'!$E410,DATA2!$A$2:$A$482,0)),"")</f>
        <v/>
      </c>
      <c r="H410" s="13" t="str">
        <f>IFERROR(INDEX(DATA2!D$2:D$482,MATCH('Search for Assistance'!$E410,DATA2!$A$2:$A$482,0)),"")</f>
        <v/>
      </c>
      <c r="I410" s="14" t="str">
        <f>IFERROR(INDEX(DATA2!E$2:E$482,MATCH('Search for Assistance'!$E410,DATA2!$A$2:$A$482,0)),"")</f>
        <v/>
      </c>
      <c r="J410" s="14" t="str">
        <f>IFERROR(INDEX(DATA2!F$2:F$482,MATCH('Search for Assistance'!$E410,DATA2!$A$2:$A$482,0)),"")</f>
        <v/>
      </c>
      <c r="K410" s="14" t="str">
        <f>IFERROR(INDEX(DATA2!G$2:G$482,MATCH('Search for Assistance'!$E410,DATA2!$A$2:$A$482,0)),"")</f>
        <v/>
      </c>
      <c r="L410" s="14" t="str">
        <f>IFERROR(INDEX(DATA2!H$2:H$482,MATCH('Search for Assistance'!$E410,DATA2!$A$2:$A$482,0)),"")</f>
        <v/>
      </c>
      <c r="M410" s="14" t="str">
        <f>IFERROR(INDEX(DATA2!I$2:I$482,MATCH('Search for Assistance'!$E410,DATA2!$A$2:$A$482,0)),"")</f>
        <v/>
      </c>
      <c r="N410" s="14" t="str">
        <f>IFERROR(INDEX(DATA2!J$2:J$482,MATCH('Search for Assistance'!$E410,DATA2!$A$2:$A$482,0)),"")</f>
        <v/>
      </c>
      <c r="O410" s="14" t="str">
        <f>IFERROR(INDEX(DATA2!K$2:K$482,MATCH('Search for Assistance'!$E410,DATA2!$A$2:$A$482,0)),"")</f>
        <v/>
      </c>
      <c r="P410" s="14"/>
      <c r="Q410" s="3"/>
    </row>
    <row r="411" spans="5:17" ht="64.150000000000006" customHeight="1" x14ac:dyDescent="0.4">
      <c r="E411" s="4"/>
      <c r="F411" s="12" t="str">
        <f t="shared" si="6"/>
        <v/>
      </c>
      <c r="G411" s="13" t="str">
        <f>IFERROR(INDEX(DATA2!C$2:C$482,MATCH('Search for Assistance'!$E411,DATA2!$A$2:$A$482,0)),"")</f>
        <v/>
      </c>
      <c r="H411" s="13" t="str">
        <f>IFERROR(INDEX(DATA2!D$2:D$482,MATCH('Search for Assistance'!$E411,DATA2!$A$2:$A$482,0)),"")</f>
        <v/>
      </c>
      <c r="I411" s="14" t="str">
        <f>IFERROR(INDEX(DATA2!E$2:E$482,MATCH('Search for Assistance'!$E411,DATA2!$A$2:$A$482,0)),"")</f>
        <v/>
      </c>
      <c r="J411" s="14" t="str">
        <f>IFERROR(INDEX(DATA2!F$2:F$482,MATCH('Search for Assistance'!$E411,DATA2!$A$2:$A$482,0)),"")</f>
        <v/>
      </c>
      <c r="K411" s="14" t="str">
        <f>IFERROR(INDEX(DATA2!G$2:G$482,MATCH('Search for Assistance'!$E411,DATA2!$A$2:$A$482,0)),"")</f>
        <v/>
      </c>
      <c r="L411" s="14" t="str">
        <f>IFERROR(INDEX(DATA2!H$2:H$482,MATCH('Search for Assistance'!$E411,DATA2!$A$2:$A$482,0)),"")</f>
        <v/>
      </c>
      <c r="M411" s="14" t="str">
        <f>IFERROR(INDEX(DATA2!I$2:I$482,MATCH('Search for Assistance'!$E411,DATA2!$A$2:$A$482,0)),"")</f>
        <v/>
      </c>
      <c r="N411" s="14" t="str">
        <f>IFERROR(INDEX(DATA2!J$2:J$482,MATCH('Search for Assistance'!$E411,DATA2!$A$2:$A$482,0)),"")</f>
        <v/>
      </c>
      <c r="O411" s="14" t="str">
        <f>IFERROR(INDEX(DATA2!K$2:K$482,MATCH('Search for Assistance'!$E411,DATA2!$A$2:$A$482,0)),"")</f>
        <v/>
      </c>
      <c r="P411" s="14"/>
      <c r="Q411" s="3"/>
    </row>
    <row r="412" spans="5:17" ht="64.150000000000006" customHeight="1" x14ac:dyDescent="0.4">
      <c r="E412" s="4"/>
      <c r="F412" s="12" t="str">
        <f t="shared" si="6"/>
        <v/>
      </c>
      <c r="G412" s="13" t="str">
        <f>IFERROR(INDEX(DATA2!C$2:C$482,MATCH('Search for Assistance'!$E412,DATA2!$A$2:$A$482,0)),"")</f>
        <v/>
      </c>
      <c r="H412" s="13" t="str">
        <f>IFERROR(INDEX(DATA2!D$2:D$482,MATCH('Search for Assistance'!$E412,DATA2!$A$2:$A$482,0)),"")</f>
        <v/>
      </c>
      <c r="I412" s="14" t="str">
        <f>IFERROR(INDEX(DATA2!E$2:E$482,MATCH('Search for Assistance'!$E412,DATA2!$A$2:$A$482,0)),"")</f>
        <v/>
      </c>
      <c r="J412" s="14" t="str">
        <f>IFERROR(INDEX(DATA2!F$2:F$482,MATCH('Search for Assistance'!$E412,DATA2!$A$2:$A$482,0)),"")</f>
        <v/>
      </c>
      <c r="K412" s="14" t="str">
        <f>IFERROR(INDEX(DATA2!G$2:G$482,MATCH('Search for Assistance'!$E412,DATA2!$A$2:$A$482,0)),"")</f>
        <v/>
      </c>
      <c r="L412" s="14" t="str">
        <f>IFERROR(INDEX(DATA2!H$2:H$482,MATCH('Search for Assistance'!$E412,DATA2!$A$2:$A$482,0)),"")</f>
        <v/>
      </c>
      <c r="M412" s="14" t="str">
        <f>IFERROR(INDEX(DATA2!I$2:I$482,MATCH('Search for Assistance'!$E412,DATA2!$A$2:$A$482,0)),"")</f>
        <v/>
      </c>
      <c r="N412" s="14" t="str">
        <f>IFERROR(INDEX(DATA2!J$2:J$482,MATCH('Search for Assistance'!$E412,DATA2!$A$2:$A$482,0)),"")</f>
        <v/>
      </c>
      <c r="O412" s="14" t="str">
        <f>IFERROR(INDEX(DATA2!K$2:K$482,MATCH('Search for Assistance'!$E412,DATA2!$A$2:$A$482,0)),"")</f>
        <v/>
      </c>
      <c r="P412" s="14"/>
      <c r="Q412" s="3"/>
    </row>
    <row r="413" spans="5:17" ht="64.150000000000006" customHeight="1" x14ac:dyDescent="0.4">
      <c r="E413" s="4"/>
      <c r="F413" s="12" t="str">
        <f t="shared" si="6"/>
        <v/>
      </c>
      <c r="G413" s="13" t="str">
        <f>IFERROR(INDEX(DATA2!C$2:C$482,MATCH('Search for Assistance'!$E413,DATA2!$A$2:$A$482,0)),"")</f>
        <v/>
      </c>
      <c r="H413" s="13" t="str">
        <f>IFERROR(INDEX(DATA2!D$2:D$482,MATCH('Search for Assistance'!$E413,DATA2!$A$2:$A$482,0)),"")</f>
        <v/>
      </c>
      <c r="I413" s="14" t="str">
        <f>IFERROR(INDEX(DATA2!E$2:E$482,MATCH('Search for Assistance'!$E413,DATA2!$A$2:$A$482,0)),"")</f>
        <v/>
      </c>
      <c r="J413" s="14" t="str">
        <f>IFERROR(INDEX(DATA2!F$2:F$482,MATCH('Search for Assistance'!$E413,DATA2!$A$2:$A$482,0)),"")</f>
        <v/>
      </c>
      <c r="K413" s="14" t="str">
        <f>IFERROR(INDEX(DATA2!G$2:G$482,MATCH('Search for Assistance'!$E413,DATA2!$A$2:$A$482,0)),"")</f>
        <v/>
      </c>
      <c r="L413" s="14" t="str">
        <f>IFERROR(INDEX(DATA2!H$2:H$482,MATCH('Search for Assistance'!$E413,DATA2!$A$2:$A$482,0)),"")</f>
        <v/>
      </c>
      <c r="M413" s="14" t="str">
        <f>IFERROR(INDEX(DATA2!I$2:I$482,MATCH('Search for Assistance'!$E413,DATA2!$A$2:$A$482,0)),"")</f>
        <v/>
      </c>
      <c r="N413" s="14" t="str">
        <f>IFERROR(INDEX(DATA2!J$2:J$482,MATCH('Search for Assistance'!$E413,DATA2!$A$2:$A$482,0)),"")</f>
        <v/>
      </c>
      <c r="O413" s="14" t="str">
        <f>IFERROR(INDEX(DATA2!K$2:K$482,MATCH('Search for Assistance'!$E413,DATA2!$A$2:$A$482,0)),"")</f>
        <v/>
      </c>
      <c r="P413" s="14"/>
      <c r="Q413" s="3"/>
    </row>
    <row r="414" spans="5:17" ht="64.150000000000006" customHeight="1" x14ac:dyDescent="0.4">
      <c r="E414" s="4"/>
      <c r="F414" s="12" t="str">
        <f t="shared" si="6"/>
        <v/>
      </c>
      <c r="G414" s="13" t="str">
        <f>IFERROR(INDEX(DATA2!C$2:C$482,MATCH('Search for Assistance'!$E414,DATA2!$A$2:$A$482,0)),"")</f>
        <v/>
      </c>
      <c r="H414" s="13" t="str">
        <f>IFERROR(INDEX(DATA2!D$2:D$482,MATCH('Search for Assistance'!$E414,DATA2!$A$2:$A$482,0)),"")</f>
        <v/>
      </c>
      <c r="I414" s="14" t="str">
        <f>IFERROR(INDEX(DATA2!E$2:E$482,MATCH('Search for Assistance'!$E414,DATA2!$A$2:$A$482,0)),"")</f>
        <v/>
      </c>
      <c r="J414" s="14" t="str">
        <f>IFERROR(INDEX(DATA2!F$2:F$482,MATCH('Search for Assistance'!$E414,DATA2!$A$2:$A$482,0)),"")</f>
        <v/>
      </c>
      <c r="K414" s="14" t="str">
        <f>IFERROR(INDEX(DATA2!G$2:G$482,MATCH('Search for Assistance'!$E414,DATA2!$A$2:$A$482,0)),"")</f>
        <v/>
      </c>
      <c r="L414" s="14" t="str">
        <f>IFERROR(INDEX(DATA2!H$2:H$482,MATCH('Search for Assistance'!$E414,DATA2!$A$2:$A$482,0)),"")</f>
        <v/>
      </c>
      <c r="M414" s="14" t="str">
        <f>IFERROR(INDEX(DATA2!I$2:I$482,MATCH('Search for Assistance'!$E414,DATA2!$A$2:$A$482,0)),"")</f>
        <v/>
      </c>
      <c r="N414" s="14" t="str">
        <f>IFERROR(INDEX(DATA2!J$2:J$482,MATCH('Search for Assistance'!$E414,DATA2!$A$2:$A$482,0)),"")</f>
        <v/>
      </c>
      <c r="O414" s="14" t="str">
        <f>IFERROR(INDEX(DATA2!K$2:K$482,MATCH('Search for Assistance'!$E414,DATA2!$A$2:$A$482,0)),"")</f>
        <v/>
      </c>
      <c r="P414" s="14"/>
      <c r="Q414" s="3"/>
    </row>
    <row r="415" spans="5:17" ht="64.150000000000006" customHeight="1" x14ac:dyDescent="0.4">
      <c r="E415" s="4"/>
      <c r="F415" s="12" t="str">
        <f t="shared" si="6"/>
        <v/>
      </c>
      <c r="G415" s="13" t="str">
        <f>IFERROR(INDEX(DATA2!C$2:C$482,MATCH('Search for Assistance'!$E415,DATA2!$A$2:$A$482,0)),"")</f>
        <v/>
      </c>
      <c r="H415" s="13" t="str">
        <f>IFERROR(INDEX(DATA2!D$2:D$482,MATCH('Search for Assistance'!$E415,DATA2!$A$2:$A$482,0)),"")</f>
        <v/>
      </c>
      <c r="I415" s="14" t="str">
        <f>IFERROR(INDEX(DATA2!E$2:E$482,MATCH('Search for Assistance'!$E415,DATA2!$A$2:$A$482,0)),"")</f>
        <v/>
      </c>
      <c r="J415" s="14" t="str">
        <f>IFERROR(INDEX(DATA2!F$2:F$482,MATCH('Search for Assistance'!$E415,DATA2!$A$2:$A$482,0)),"")</f>
        <v/>
      </c>
      <c r="K415" s="14" t="str">
        <f>IFERROR(INDEX(DATA2!G$2:G$482,MATCH('Search for Assistance'!$E415,DATA2!$A$2:$A$482,0)),"")</f>
        <v/>
      </c>
      <c r="L415" s="14" t="str">
        <f>IFERROR(INDEX(DATA2!H$2:H$482,MATCH('Search for Assistance'!$E415,DATA2!$A$2:$A$482,0)),"")</f>
        <v/>
      </c>
      <c r="M415" s="14" t="str">
        <f>IFERROR(INDEX(DATA2!I$2:I$482,MATCH('Search for Assistance'!$E415,DATA2!$A$2:$A$482,0)),"")</f>
        <v/>
      </c>
      <c r="N415" s="14" t="str">
        <f>IFERROR(INDEX(DATA2!J$2:J$482,MATCH('Search for Assistance'!$E415,DATA2!$A$2:$A$482,0)),"")</f>
        <v/>
      </c>
      <c r="O415" s="14" t="str">
        <f>IFERROR(INDEX(DATA2!K$2:K$482,MATCH('Search for Assistance'!$E415,DATA2!$A$2:$A$482,0)),"")</f>
        <v/>
      </c>
      <c r="P415" s="14"/>
      <c r="Q415" s="3"/>
    </row>
    <row r="416" spans="5:17" ht="64.150000000000006" customHeight="1" x14ac:dyDescent="0.4">
      <c r="E416" s="4"/>
      <c r="F416" s="12" t="str">
        <f t="shared" si="6"/>
        <v/>
      </c>
      <c r="G416" s="13" t="str">
        <f>IFERROR(INDEX(DATA2!C$2:C$482,MATCH('Search for Assistance'!$E416,DATA2!$A$2:$A$482,0)),"")</f>
        <v/>
      </c>
      <c r="H416" s="13" t="str">
        <f>IFERROR(INDEX(DATA2!D$2:D$482,MATCH('Search for Assistance'!$E416,DATA2!$A$2:$A$482,0)),"")</f>
        <v/>
      </c>
      <c r="I416" s="14" t="str">
        <f>IFERROR(INDEX(DATA2!E$2:E$482,MATCH('Search for Assistance'!$E416,DATA2!$A$2:$A$482,0)),"")</f>
        <v/>
      </c>
      <c r="J416" s="14" t="str">
        <f>IFERROR(INDEX(DATA2!F$2:F$482,MATCH('Search for Assistance'!$E416,DATA2!$A$2:$A$482,0)),"")</f>
        <v/>
      </c>
      <c r="K416" s="14" t="str">
        <f>IFERROR(INDEX(DATA2!G$2:G$482,MATCH('Search for Assistance'!$E416,DATA2!$A$2:$A$482,0)),"")</f>
        <v/>
      </c>
      <c r="L416" s="14" t="str">
        <f>IFERROR(INDEX(DATA2!H$2:H$482,MATCH('Search for Assistance'!$E416,DATA2!$A$2:$A$482,0)),"")</f>
        <v/>
      </c>
      <c r="M416" s="14" t="str">
        <f>IFERROR(INDEX(DATA2!I$2:I$482,MATCH('Search for Assistance'!$E416,DATA2!$A$2:$A$482,0)),"")</f>
        <v/>
      </c>
      <c r="N416" s="14" t="str">
        <f>IFERROR(INDEX(DATA2!J$2:J$482,MATCH('Search for Assistance'!$E416,DATA2!$A$2:$A$482,0)),"")</f>
        <v/>
      </c>
      <c r="O416" s="14" t="str">
        <f>IFERROR(INDEX(DATA2!K$2:K$482,MATCH('Search for Assistance'!$E416,DATA2!$A$2:$A$482,0)),"")</f>
        <v/>
      </c>
      <c r="P416" s="14"/>
      <c r="Q416" s="3"/>
    </row>
    <row r="417" spans="5:17" ht="64.150000000000006" customHeight="1" x14ac:dyDescent="0.4">
      <c r="E417" s="4"/>
      <c r="F417" s="12" t="str">
        <f t="shared" si="6"/>
        <v/>
      </c>
      <c r="G417" s="13" t="str">
        <f>IFERROR(INDEX(DATA2!C$2:C$482,MATCH('Search for Assistance'!$E417,DATA2!$A$2:$A$482,0)),"")</f>
        <v/>
      </c>
      <c r="H417" s="13" t="str">
        <f>IFERROR(INDEX(DATA2!D$2:D$482,MATCH('Search for Assistance'!$E417,DATA2!$A$2:$A$482,0)),"")</f>
        <v/>
      </c>
      <c r="I417" s="14" t="str">
        <f>IFERROR(INDEX(DATA2!E$2:E$482,MATCH('Search for Assistance'!$E417,DATA2!$A$2:$A$482,0)),"")</f>
        <v/>
      </c>
      <c r="J417" s="14" t="str">
        <f>IFERROR(INDEX(DATA2!F$2:F$482,MATCH('Search for Assistance'!$E417,DATA2!$A$2:$A$482,0)),"")</f>
        <v/>
      </c>
      <c r="K417" s="14" t="str">
        <f>IFERROR(INDEX(DATA2!G$2:G$482,MATCH('Search for Assistance'!$E417,DATA2!$A$2:$A$482,0)),"")</f>
        <v/>
      </c>
      <c r="L417" s="14" t="str">
        <f>IFERROR(INDEX(DATA2!H$2:H$482,MATCH('Search for Assistance'!$E417,DATA2!$A$2:$A$482,0)),"")</f>
        <v/>
      </c>
      <c r="M417" s="14" t="str">
        <f>IFERROR(INDEX(DATA2!I$2:I$482,MATCH('Search for Assistance'!$E417,DATA2!$A$2:$A$482,0)),"")</f>
        <v/>
      </c>
      <c r="N417" s="14" t="str">
        <f>IFERROR(INDEX(DATA2!J$2:J$482,MATCH('Search for Assistance'!$E417,DATA2!$A$2:$A$482,0)),"")</f>
        <v/>
      </c>
      <c r="O417" s="14" t="str">
        <f>IFERROR(INDEX(DATA2!K$2:K$482,MATCH('Search for Assistance'!$E417,DATA2!$A$2:$A$482,0)),"")</f>
        <v/>
      </c>
      <c r="P417" s="14"/>
      <c r="Q417" s="3"/>
    </row>
    <row r="418" spans="5:17" ht="64.150000000000006" customHeight="1" x14ac:dyDescent="0.4">
      <c r="E418" s="4"/>
      <c r="F418" s="12" t="str">
        <f t="shared" si="6"/>
        <v/>
      </c>
      <c r="G418" s="13" t="str">
        <f>IFERROR(INDEX(DATA2!C$2:C$482,MATCH('Search for Assistance'!$E418,DATA2!$A$2:$A$482,0)),"")</f>
        <v/>
      </c>
      <c r="H418" s="13" t="str">
        <f>IFERROR(INDEX(DATA2!D$2:D$482,MATCH('Search for Assistance'!$E418,DATA2!$A$2:$A$482,0)),"")</f>
        <v/>
      </c>
      <c r="I418" s="14" t="str">
        <f>IFERROR(INDEX(DATA2!E$2:E$482,MATCH('Search for Assistance'!$E418,DATA2!$A$2:$A$482,0)),"")</f>
        <v/>
      </c>
      <c r="J418" s="14" t="str">
        <f>IFERROR(INDEX(DATA2!F$2:F$482,MATCH('Search for Assistance'!$E418,DATA2!$A$2:$A$482,0)),"")</f>
        <v/>
      </c>
      <c r="K418" s="14" t="str">
        <f>IFERROR(INDEX(DATA2!G$2:G$482,MATCH('Search for Assistance'!$E418,DATA2!$A$2:$A$482,0)),"")</f>
        <v/>
      </c>
      <c r="L418" s="14" t="str">
        <f>IFERROR(INDEX(DATA2!H$2:H$482,MATCH('Search for Assistance'!$E418,DATA2!$A$2:$A$482,0)),"")</f>
        <v/>
      </c>
      <c r="M418" s="14" t="str">
        <f>IFERROR(INDEX(DATA2!I$2:I$482,MATCH('Search for Assistance'!$E418,DATA2!$A$2:$A$482,0)),"")</f>
        <v/>
      </c>
      <c r="N418" s="14" t="str">
        <f>IFERROR(INDEX(DATA2!J$2:J$482,MATCH('Search for Assistance'!$E418,DATA2!$A$2:$A$482,0)),"")</f>
        <v/>
      </c>
      <c r="O418" s="14" t="str">
        <f>IFERROR(INDEX(DATA2!K$2:K$482,MATCH('Search for Assistance'!$E418,DATA2!$A$2:$A$482,0)),"")</f>
        <v/>
      </c>
      <c r="P418" s="14"/>
      <c r="Q418" s="3"/>
    </row>
    <row r="419" spans="5:17" ht="64.150000000000006" customHeight="1" x14ac:dyDescent="0.4">
      <c r="E419" s="4"/>
      <c r="F419" s="12" t="str">
        <f t="shared" si="6"/>
        <v/>
      </c>
      <c r="G419" s="13" t="str">
        <f>IFERROR(INDEX(DATA2!C$2:C$482,MATCH('Search for Assistance'!$E419,DATA2!$A$2:$A$482,0)),"")</f>
        <v/>
      </c>
      <c r="H419" s="13" t="str">
        <f>IFERROR(INDEX(DATA2!D$2:D$482,MATCH('Search for Assistance'!$E419,DATA2!$A$2:$A$482,0)),"")</f>
        <v/>
      </c>
      <c r="I419" s="14" t="str">
        <f>IFERROR(INDEX(DATA2!E$2:E$482,MATCH('Search for Assistance'!$E419,DATA2!$A$2:$A$482,0)),"")</f>
        <v/>
      </c>
      <c r="J419" s="14" t="str">
        <f>IFERROR(INDEX(DATA2!F$2:F$482,MATCH('Search for Assistance'!$E419,DATA2!$A$2:$A$482,0)),"")</f>
        <v/>
      </c>
      <c r="K419" s="14" t="str">
        <f>IFERROR(INDEX(DATA2!G$2:G$482,MATCH('Search for Assistance'!$E419,DATA2!$A$2:$A$482,0)),"")</f>
        <v/>
      </c>
      <c r="L419" s="14" t="str">
        <f>IFERROR(INDEX(DATA2!H$2:H$482,MATCH('Search for Assistance'!$E419,DATA2!$A$2:$A$482,0)),"")</f>
        <v/>
      </c>
      <c r="M419" s="14" t="str">
        <f>IFERROR(INDEX(DATA2!I$2:I$482,MATCH('Search for Assistance'!$E419,DATA2!$A$2:$A$482,0)),"")</f>
        <v/>
      </c>
      <c r="N419" s="14" t="str">
        <f>IFERROR(INDEX(DATA2!J$2:J$482,MATCH('Search for Assistance'!$E419,DATA2!$A$2:$A$482,0)),"")</f>
        <v/>
      </c>
      <c r="O419" s="14" t="str">
        <f>IFERROR(INDEX(DATA2!K$2:K$482,MATCH('Search for Assistance'!$E419,DATA2!$A$2:$A$482,0)),"")</f>
        <v/>
      </c>
      <c r="P419" s="14"/>
      <c r="Q419" s="3"/>
    </row>
    <row r="420" spans="5:17" ht="64.150000000000006" customHeight="1" x14ac:dyDescent="0.4">
      <c r="E420" s="4"/>
      <c r="F420" s="12" t="str">
        <f t="shared" si="6"/>
        <v/>
      </c>
      <c r="G420" s="13" t="str">
        <f>IFERROR(INDEX(DATA2!C$2:C$482,MATCH('Search for Assistance'!$E420,DATA2!$A$2:$A$482,0)),"")</f>
        <v/>
      </c>
      <c r="H420" s="13" t="str">
        <f>IFERROR(INDEX(DATA2!D$2:D$482,MATCH('Search for Assistance'!$E420,DATA2!$A$2:$A$482,0)),"")</f>
        <v/>
      </c>
      <c r="I420" s="14" t="str">
        <f>IFERROR(INDEX(DATA2!E$2:E$482,MATCH('Search for Assistance'!$E420,DATA2!$A$2:$A$482,0)),"")</f>
        <v/>
      </c>
      <c r="J420" s="14" t="str">
        <f>IFERROR(INDEX(DATA2!F$2:F$482,MATCH('Search for Assistance'!$E420,DATA2!$A$2:$A$482,0)),"")</f>
        <v/>
      </c>
      <c r="K420" s="14" t="str">
        <f>IFERROR(INDEX(DATA2!G$2:G$482,MATCH('Search for Assistance'!$E420,DATA2!$A$2:$A$482,0)),"")</f>
        <v/>
      </c>
      <c r="L420" s="14" t="str">
        <f>IFERROR(INDEX(DATA2!H$2:H$482,MATCH('Search for Assistance'!$E420,DATA2!$A$2:$A$482,0)),"")</f>
        <v/>
      </c>
      <c r="M420" s="14" t="str">
        <f>IFERROR(INDEX(DATA2!I$2:I$482,MATCH('Search for Assistance'!$E420,DATA2!$A$2:$A$482,0)),"")</f>
        <v/>
      </c>
      <c r="N420" s="14" t="str">
        <f>IFERROR(INDEX(DATA2!J$2:J$482,MATCH('Search for Assistance'!$E420,DATA2!$A$2:$A$482,0)),"")</f>
        <v/>
      </c>
      <c r="O420" s="14" t="str">
        <f>IFERROR(INDEX(DATA2!K$2:K$482,MATCH('Search for Assistance'!$E420,DATA2!$A$2:$A$482,0)),"")</f>
        <v/>
      </c>
      <c r="P420" s="14"/>
      <c r="Q420" s="3"/>
    </row>
    <row r="421" spans="5:17" ht="64.150000000000006" customHeight="1" x14ac:dyDescent="0.4">
      <c r="E421" s="4"/>
      <c r="F421" s="12" t="str">
        <f t="shared" si="6"/>
        <v/>
      </c>
      <c r="G421" s="13" t="str">
        <f>IFERROR(INDEX(DATA2!C$2:C$482,MATCH('Search for Assistance'!$E421,DATA2!$A$2:$A$482,0)),"")</f>
        <v/>
      </c>
      <c r="H421" s="13" t="str">
        <f>IFERROR(INDEX(DATA2!D$2:D$482,MATCH('Search for Assistance'!$E421,DATA2!$A$2:$A$482,0)),"")</f>
        <v/>
      </c>
      <c r="I421" s="14" t="str">
        <f>IFERROR(INDEX(DATA2!E$2:E$482,MATCH('Search for Assistance'!$E421,DATA2!$A$2:$A$482,0)),"")</f>
        <v/>
      </c>
      <c r="J421" s="14" t="str">
        <f>IFERROR(INDEX(DATA2!F$2:F$482,MATCH('Search for Assistance'!$E421,DATA2!$A$2:$A$482,0)),"")</f>
        <v/>
      </c>
      <c r="K421" s="14" t="str">
        <f>IFERROR(INDEX(DATA2!G$2:G$482,MATCH('Search for Assistance'!$E421,DATA2!$A$2:$A$482,0)),"")</f>
        <v/>
      </c>
      <c r="L421" s="14" t="str">
        <f>IFERROR(INDEX(DATA2!H$2:H$482,MATCH('Search for Assistance'!$E421,DATA2!$A$2:$A$482,0)),"")</f>
        <v/>
      </c>
      <c r="M421" s="14" t="str">
        <f>IFERROR(INDEX(DATA2!I$2:I$482,MATCH('Search for Assistance'!$E421,DATA2!$A$2:$A$482,0)),"")</f>
        <v/>
      </c>
      <c r="N421" s="14" t="str">
        <f>IFERROR(INDEX(DATA2!J$2:J$482,MATCH('Search for Assistance'!$E421,DATA2!$A$2:$A$482,0)),"")</f>
        <v/>
      </c>
      <c r="O421" s="14" t="str">
        <f>IFERROR(INDEX(DATA2!K$2:K$482,MATCH('Search for Assistance'!$E421,DATA2!$A$2:$A$482,0)),"")</f>
        <v/>
      </c>
      <c r="P421" s="14"/>
      <c r="Q421" s="3"/>
    </row>
    <row r="422" spans="5:17" ht="64.150000000000006" customHeight="1" x14ac:dyDescent="0.4">
      <c r="E422" s="4"/>
      <c r="F422" s="12" t="str">
        <f t="shared" si="6"/>
        <v/>
      </c>
      <c r="G422" s="13" t="str">
        <f>IFERROR(INDEX(DATA2!C$2:C$482,MATCH('Search for Assistance'!$E422,DATA2!$A$2:$A$482,0)),"")</f>
        <v/>
      </c>
      <c r="H422" s="13" t="str">
        <f>IFERROR(INDEX(DATA2!D$2:D$482,MATCH('Search for Assistance'!$E422,DATA2!$A$2:$A$482,0)),"")</f>
        <v/>
      </c>
      <c r="I422" s="14" t="str">
        <f>IFERROR(INDEX(DATA2!E$2:E$482,MATCH('Search for Assistance'!$E422,DATA2!$A$2:$A$482,0)),"")</f>
        <v/>
      </c>
      <c r="J422" s="14" t="str">
        <f>IFERROR(INDEX(DATA2!F$2:F$482,MATCH('Search for Assistance'!$E422,DATA2!$A$2:$A$482,0)),"")</f>
        <v/>
      </c>
      <c r="K422" s="14" t="str">
        <f>IFERROR(INDEX(DATA2!G$2:G$482,MATCH('Search for Assistance'!$E422,DATA2!$A$2:$A$482,0)),"")</f>
        <v/>
      </c>
      <c r="L422" s="14" t="str">
        <f>IFERROR(INDEX(DATA2!H$2:H$482,MATCH('Search for Assistance'!$E422,DATA2!$A$2:$A$482,0)),"")</f>
        <v/>
      </c>
      <c r="M422" s="14" t="str">
        <f>IFERROR(INDEX(DATA2!I$2:I$482,MATCH('Search for Assistance'!$E422,DATA2!$A$2:$A$482,0)),"")</f>
        <v/>
      </c>
      <c r="N422" s="14" t="str">
        <f>IFERROR(INDEX(DATA2!J$2:J$482,MATCH('Search for Assistance'!$E422,DATA2!$A$2:$A$482,0)),"")</f>
        <v/>
      </c>
      <c r="O422" s="14" t="str">
        <f>IFERROR(INDEX(DATA2!K$2:K$482,MATCH('Search for Assistance'!$E422,DATA2!$A$2:$A$482,0)),"")</f>
        <v/>
      </c>
      <c r="P422" s="14"/>
      <c r="Q422" s="3"/>
    </row>
    <row r="423" spans="5:17" ht="64.150000000000006" customHeight="1" x14ac:dyDescent="0.4">
      <c r="E423" s="4"/>
      <c r="F423" s="12" t="str">
        <f t="shared" si="6"/>
        <v/>
      </c>
      <c r="G423" s="13" t="str">
        <f>IFERROR(INDEX(DATA2!C$2:C$482,MATCH('Search for Assistance'!$E423,DATA2!$A$2:$A$482,0)),"")</f>
        <v/>
      </c>
      <c r="H423" s="13" t="str">
        <f>IFERROR(INDEX(DATA2!D$2:D$482,MATCH('Search for Assistance'!$E423,DATA2!$A$2:$A$482,0)),"")</f>
        <v/>
      </c>
      <c r="I423" s="14" t="str">
        <f>IFERROR(INDEX(DATA2!E$2:E$482,MATCH('Search for Assistance'!$E423,DATA2!$A$2:$A$482,0)),"")</f>
        <v/>
      </c>
      <c r="J423" s="14" t="str">
        <f>IFERROR(INDEX(DATA2!F$2:F$482,MATCH('Search for Assistance'!$E423,DATA2!$A$2:$A$482,0)),"")</f>
        <v/>
      </c>
      <c r="K423" s="14" t="str">
        <f>IFERROR(INDEX(DATA2!G$2:G$482,MATCH('Search for Assistance'!$E423,DATA2!$A$2:$A$482,0)),"")</f>
        <v/>
      </c>
      <c r="L423" s="14" t="str">
        <f>IFERROR(INDEX(DATA2!H$2:H$482,MATCH('Search for Assistance'!$E423,DATA2!$A$2:$A$482,0)),"")</f>
        <v/>
      </c>
      <c r="M423" s="14" t="str">
        <f>IFERROR(INDEX(DATA2!I$2:I$482,MATCH('Search for Assistance'!$E423,DATA2!$A$2:$A$482,0)),"")</f>
        <v/>
      </c>
      <c r="N423" s="14" t="str">
        <f>IFERROR(INDEX(DATA2!J$2:J$482,MATCH('Search for Assistance'!$E423,DATA2!$A$2:$A$482,0)),"")</f>
        <v/>
      </c>
      <c r="O423" s="14" t="str">
        <f>IFERROR(INDEX(DATA2!K$2:K$482,MATCH('Search for Assistance'!$E423,DATA2!$A$2:$A$482,0)),"")</f>
        <v/>
      </c>
      <c r="P423" s="14"/>
      <c r="Q423" s="3"/>
    </row>
    <row r="424" spans="5:17" ht="64.150000000000006" customHeight="1" x14ac:dyDescent="0.4">
      <c r="E424" s="4"/>
      <c r="F424" s="12" t="str">
        <f t="shared" si="6"/>
        <v/>
      </c>
      <c r="G424" s="13" t="str">
        <f>IFERROR(INDEX(DATA2!C$2:C$482,MATCH('Search for Assistance'!$E424,DATA2!$A$2:$A$482,0)),"")</f>
        <v/>
      </c>
      <c r="H424" s="13" t="str">
        <f>IFERROR(INDEX(DATA2!D$2:D$482,MATCH('Search for Assistance'!$E424,DATA2!$A$2:$A$482,0)),"")</f>
        <v/>
      </c>
      <c r="I424" s="14" t="str">
        <f>IFERROR(INDEX(DATA2!E$2:E$482,MATCH('Search for Assistance'!$E424,DATA2!$A$2:$A$482,0)),"")</f>
        <v/>
      </c>
      <c r="J424" s="14" t="str">
        <f>IFERROR(INDEX(DATA2!F$2:F$482,MATCH('Search for Assistance'!$E424,DATA2!$A$2:$A$482,0)),"")</f>
        <v/>
      </c>
      <c r="K424" s="14" t="str">
        <f>IFERROR(INDEX(DATA2!G$2:G$482,MATCH('Search for Assistance'!$E424,DATA2!$A$2:$A$482,0)),"")</f>
        <v/>
      </c>
      <c r="L424" s="14" t="str">
        <f>IFERROR(INDEX(DATA2!H$2:H$482,MATCH('Search for Assistance'!$E424,DATA2!$A$2:$A$482,0)),"")</f>
        <v/>
      </c>
      <c r="M424" s="14" t="str">
        <f>IFERROR(INDEX(DATA2!I$2:I$482,MATCH('Search for Assistance'!$E424,DATA2!$A$2:$A$482,0)),"")</f>
        <v/>
      </c>
      <c r="N424" s="14" t="str">
        <f>IFERROR(INDEX(DATA2!J$2:J$482,MATCH('Search for Assistance'!$E424,DATA2!$A$2:$A$482,0)),"")</f>
        <v/>
      </c>
      <c r="O424" s="14" t="str">
        <f>IFERROR(INDEX(DATA2!K$2:K$482,MATCH('Search for Assistance'!$E424,DATA2!$A$2:$A$482,0)),"")</f>
        <v/>
      </c>
      <c r="P424" s="14"/>
      <c r="Q424" s="3"/>
    </row>
    <row r="425" spans="5:17" ht="64.150000000000006" customHeight="1" x14ac:dyDescent="0.4">
      <c r="E425" s="4"/>
      <c r="F425" s="12" t="str">
        <f t="shared" si="6"/>
        <v/>
      </c>
      <c r="G425" s="13" t="str">
        <f>IFERROR(INDEX(DATA2!C$2:C$482,MATCH('Search for Assistance'!$E425,DATA2!$A$2:$A$482,0)),"")</f>
        <v/>
      </c>
      <c r="H425" s="13" t="str">
        <f>IFERROR(INDEX(DATA2!D$2:D$482,MATCH('Search for Assistance'!$E425,DATA2!$A$2:$A$482,0)),"")</f>
        <v/>
      </c>
      <c r="I425" s="14" t="str">
        <f>IFERROR(INDEX(DATA2!E$2:E$482,MATCH('Search for Assistance'!$E425,DATA2!$A$2:$A$482,0)),"")</f>
        <v/>
      </c>
      <c r="J425" s="14" t="str">
        <f>IFERROR(INDEX(DATA2!F$2:F$482,MATCH('Search for Assistance'!$E425,DATA2!$A$2:$A$482,0)),"")</f>
        <v/>
      </c>
      <c r="K425" s="14" t="str">
        <f>IFERROR(INDEX(DATA2!G$2:G$482,MATCH('Search for Assistance'!$E425,DATA2!$A$2:$A$482,0)),"")</f>
        <v/>
      </c>
      <c r="L425" s="14" t="str">
        <f>IFERROR(INDEX(DATA2!H$2:H$482,MATCH('Search for Assistance'!$E425,DATA2!$A$2:$A$482,0)),"")</f>
        <v/>
      </c>
      <c r="M425" s="14" t="str">
        <f>IFERROR(INDEX(DATA2!I$2:I$482,MATCH('Search for Assistance'!$E425,DATA2!$A$2:$A$482,0)),"")</f>
        <v/>
      </c>
      <c r="N425" s="14" t="str">
        <f>IFERROR(INDEX(DATA2!J$2:J$482,MATCH('Search for Assistance'!$E425,DATA2!$A$2:$A$482,0)),"")</f>
        <v/>
      </c>
      <c r="O425" s="14" t="str">
        <f>IFERROR(INDEX(DATA2!K$2:K$482,MATCH('Search for Assistance'!$E425,DATA2!$A$2:$A$482,0)),"")</f>
        <v/>
      </c>
      <c r="P425" s="14"/>
      <c r="Q425" s="3"/>
    </row>
    <row r="426" spans="5:17" ht="64.150000000000006" customHeight="1" x14ac:dyDescent="0.4">
      <c r="E426" s="4"/>
      <c r="F426" s="12" t="str">
        <f t="shared" si="6"/>
        <v/>
      </c>
      <c r="G426" s="13" t="str">
        <f>IFERROR(INDEX(DATA2!C$2:C$482,MATCH('Search for Assistance'!$E426,DATA2!$A$2:$A$482,0)),"")</f>
        <v/>
      </c>
      <c r="H426" s="13" t="str">
        <f>IFERROR(INDEX(DATA2!D$2:D$482,MATCH('Search for Assistance'!$E426,DATA2!$A$2:$A$482,0)),"")</f>
        <v/>
      </c>
      <c r="I426" s="14" t="str">
        <f>IFERROR(INDEX(DATA2!E$2:E$482,MATCH('Search for Assistance'!$E426,DATA2!$A$2:$A$482,0)),"")</f>
        <v/>
      </c>
      <c r="J426" s="14" t="str">
        <f>IFERROR(INDEX(DATA2!F$2:F$482,MATCH('Search for Assistance'!$E426,DATA2!$A$2:$A$482,0)),"")</f>
        <v/>
      </c>
      <c r="K426" s="14" t="str">
        <f>IFERROR(INDEX(DATA2!G$2:G$482,MATCH('Search for Assistance'!$E426,DATA2!$A$2:$A$482,0)),"")</f>
        <v/>
      </c>
      <c r="L426" s="14" t="str">
        <f>IFERROR(INDEX(DATA2!H$2:H$482,MATCH('Search for Assistance'!$E426,DATA2!$A$2:$A$482,0)),"")</f>
        <v/>
      </c>
      <c r="M426" s="14" t="str">
        <f>IFERROR(INDEX(DATA2!I$2:I$482,MATCH('Search for Assistance'!$E426,DATA2!$A$2:$A$482,0)),"")</f>
        <v/>
      </c>
      <c r="N426" s="14" t="str">
        <f>IFERROR(INDEX(DATA2!J$2:J$482,MATCH('Search for Assistance'!$E426,DATA2!$A$2:$A$482,0)),"")</f>
        <v/>
      </c>
      <c r="O426" s="14" t="str">
        <f>IFERROR(INDEX(DATA2!K$2:K$482,MATCH('Search for Assistance'!$E426,DATA2!$A$2:$A$482,0)),"")</f>
        <v/>
      </c>
      <c r="P426" s="14"/>
      <c r="Q426" s="3"/>
    </row>
    <row r="427" spans="5:17" ht="64.150000000000006" customHeight="1" x14ac:dyDescent="0.4">
      <c r="E427" s="4"/>
      <c r="F427" s="12" t="str">
        <f t="shared" si="6"/>
        <v/>
      </c>
      <c r="G427" s="13" t="str">
        <f>IFERROR(INDEX(DATA2!C$2:C$482,MATCH('Search for Assistance'!$E427,DATA2!$A$2:$A$482,0)),"")</f>
        <v/>
      </c>
      <c r="H427" s="13" t="str">
        <f>IFERROR(INDEX(DATA2!D$2:D$482,MATCH('Search for Assistance'!$E427,DATA2!$A$2:$A$482,0)),"")</f>
        <v/>
      </c>
      <c r="I427" s="14" t="str">
        <f>IFERROR(INDEX(DATA2!E$2:E$482,MATCH('Search for Assistance'!$E427,DATA2!$A$2:$A$482,0)),"")</f>
        <v/>
      </c>
      <c r="J427" s="14" t="str">
        <f>IFERROR(INDEX(DATA2!F$2:F$482,MATCH('Search for Assistance'!$E427,DATA2!$A$2:$A$482,0)),"")</f>
        <v/>
      </c>
      <c r="K427" s="14" t="str">
        <f>IFERROR(INDEX(DATA2!G$2:G$482,MATCH('Search for Assistance'!$E427,DATA2!$A$2:$A$482,0)),"")</f>
        <v/>
      </c>
      <c r="L427" s="14" t="str">
        <f>IFERROR(INDEX(DATA2!H$2:H$482,MATCH('Search for Assistance'!$E427,DATA2!$A$2:$A$482,0)),"")</f>
        <v/>
      </c>
      <c r="M427" s="14" t="str">
        <f>IFERROR(INDEX(DATA2!I$2:I$482,MATCH('Search for Assistance'!$E427,DATA2!$A$2:$A$482,0)),"")</f>
        <v/>
      </c>
      <c r="N427" s="14" t="str">
        <f>IFERROR(INDEX(DATA2!J$2:J$482,MATCH('Search for Assistance'!$E427,DATA2!$A$2:$A$482,0)),"")</f>
        <v/>
      </c>
      <c r="O427" s="14" t="str">
        <f>IFERROR(INDEX(DATA2!K$2:K$482,MATCH('Search for Assistance'!$E427,DATA2!$A$2:$A$482,0)),"")</f>
        <v/>
      </c>
      <c r="P427" s="14"/>
      <c r="Q427" s="3"/>
    </row>
    <row r="428" spans="5:17" ht="64.150000000000006" customHeight="1" x14ac:dyDescent="0.4">
      <c r="E428" s="4"/>
      <c r="F428" s="12" t="str">
        <f t="shared" si="6"/>
        <v/>
      </c>
      <c r="G428" s="13" t="str">
        <f>IFERROR(INDEX(DATA2!C$2:C$482,MATCH('Search for Assistance'!$E428,DATA2!$A$2:$A$482,0)),"")</f>
        <v/>
      </c>
      <c r="H428" s="13" t="str">
        <f>IFERROR(INDEX(DATA2!D$2:D$482,MATCH('Search for Assistance'!$E428,DATA2!$A$2:$A$482,0)),"")</f>
        <v/>
      </c>
      <c r="I428" s="14" t="str">
        <f>IFERROR(INDEX(DATA2!E$2:E$482,MATCH('Search for Assistance'!$E428,DATA2!$A$2:$A$482,0)),"")</f>
        <v/>
      </c>
      <c r="J428" s="14" t="str">
        <f>IFERROR(INDEX(DATA2!F$2:F$482,MATCH('Search for Assistance'!$E428,DATA2!$A$2:$A$482,0)),"")</f>
        <v/>
      </c>
      <c r="K428" s="14" t="str">
        <f>IFERROR(INDEX(DATA2!G$2:G$482,MATCH('Search for Assistance'!$E428,DATA2!$A$2:$A$482,0)),"")</f>
        <v/>
      </c>
      <c r="L428" s="14" t="str">
        <f>IFERROR(INDEX(DATA2!H$2:H$482,MATCH('Search for Assistance'!$E428,DATA2!$A$2:$A$482,0)),"")</f>
        <v/>
      </c>
      <c r="M428" s="14" t="str">
        <f>IFERROR(INDEX(DATA2!I$2:I$482,MATCH('Search for Assistance'!$E428,DATA2!$A$2:$A$482,0)),"")</f>
        <v/>
      </c>
      <c r="N428" s="14" t="str">
        <f>IFERROR(INDEX(DATA2!J$2:J$482,MATCH('Search for Assistance'!$E428,DATA2!$A$2:$A$482,0)),"")</f>
        <v/>
      </c>
      <c r="O428" s="14" t="str">
        <f>IFERROR(INDEX(DATA2!K$2:K$482,MATCH('Search for Assistance'!$E428,DATA2!$A$2:$A$482,0)),"")</f>
        <v/>
      </c>
      <c r="P428" s="14"/>
      <c r="Q428" s="3"/>
    </row>
    <row r="429" spans="5:17" ht="64.150000000000006" customHeight="1" x14ac:dyDescent="0.4">
      <c r="E429" s="4"/>
      <c r="F429" s="12" t="str">
        <f t="shared" si="6"/>
        <v/>
      </c>
      <c r="G429" s="13" t="str">
        <f>IFERROR(INDEX(DATA2!C$2:C$482,MATCH('Search for Assistance'!$E429,DATA2!$A$2:$A$482,0)),"")</f>
        <v/>
      </c>
      <c r="H429" s="13" t="str">
        <f>IFERROR(INDEX(DATA2!D$2:D$482,MATCH('Search for Assistance'!$E429,DATA2!$A$2:$A$482,0)),"")</f>
        <v/>
      </c>
      <c r="I429" s="14" t="str">
        <f>IFERROR(INDEX(DATA2!E$2:E$482,MATCH('Search for Assistance'!$E429,DATA2!$A$2:$A$482,0)),"")</f>
        <v/>
      </c>
      <c r="J429" s="14" t="str">
        <f>IFERROR(INDEX(DATA2!F$2:F$482,MATCH('Search for Assistance'!$E429,DATA2!$A$2:$A$482,0)),"")</f>
        <v/>
      </c>
      <c r="K429" s="14" t="str">
        <f>IFERROR(INDEX(DATA2!G$2:G$482,MATCH('Search for Assistance'!$E429,DATA2!$A$2:$A$482,0)),"")</f>
        <v/>
      </c>
      <c r="L429" s="14" t="str">
        <f>IFERROR(INDEX(DATA2!H$2:H$482,MATCH('Search for Assistance'!$E429,DATA2!$A$2:$A$482,0)),"")</f>
        <v/>
      </c>
      <c r="M429" s="14" t="str">
        <f>IFERROR(INDEX(DATA2!I$2:I$482,MATCH('Search for Assistance'!$E429,DATA2!$A$2:$A$482,0)),"")</f>
        <v/>
      </c>
      <c r="N429" s="14" t="str">
        <f>IFERROR(INDEX(DATA2!J$2:J$482,MATCH('Search for Assistance'!$E429,DATA2!$A$2:$A$482,0)),"")</f>
        <v/>
      </c>
      <c r="O429" s="14" t="str">
        <f>IFERROR(INDEX(DATA2!K$2:K$482,MATCH('Search for Assistance'!$E429,DATA2!$A$2:$A$482,0)),"")</f>
        <v/>
      </c>
      <c r="P429" s="14"/>
      <c r="Q429" s="3"/>
    </row>
    <row r="430" spans="5:17" ht="64.150000000000006" customHeight="1" x14ac:dyDescent="0.4">
      <c r="E430" s="4"/>
      <c r="F430" s="12" t="str">
        <f t="shared" si="6"/>
        <v/>
      </c>
      <c r="G430" s="13" t="str">
        <f>IFERROR(INDEX(DATA2!C$2:C$482,MATCH('Search for Assistance'!$E430,DATA2!$A$2:$A$482,0)),"")</f>
        <v/>
      </c>
      <c r="H430" s="13" t="str">
        <f>IFERROR(INDEX(DATA2!D$2:D$482,MATCH('Search for Assistance'!$E430,DATA2!$A$2:$A$482,0)),"")</f>
        <v/>
      </c>
      <c r="I430" s="14" t="str">
        <f>IFERROR(INDEX(DATA2!E$2:E$482,MATCH('Search for Assistance'!$E430,DATA2!$A$2:$A$482,0)),"")</f>
        <v/>
      </c>
      <c r="J430" s="14" t="str">
        <f>IFERROR(INDEX(DATA2!F$2:F$482,MATCH('Search for Assistance'!$E430,DATA2!$A$2:$A$482,0)),"")</f>
        <v/>
      </c>
      <c r="K430" s="14" t="str">
        <f>IFERROR(INDEX(DATA2!G$2:G$482,MATCH('Search for Assistance'!$E430,DATA2!$A$2:$A$482,0)),"")</f>
        <v/>
      </c>
      <c r="L430" s="14" t="str">
        <f>IFERROR(INDEX(DATA2!H$2:H$482,MATCH('Search for Assistance'!$E430,DATA2!$A$2:$A$482,0)),"")</f>
        <v/>
      </c>
      <c r="M430" s="14" t="str">
        <f>IFERROR(INDEX(DATA2!I$2:I$482,MATCH('Search for Assistance'!$E430,DATA2!$A$2:$A$482,0)),"")</f>
        <v/>
      </c>
      <c r="N430" s="14" t="str">
        <f>IFERROR(INDEX(DATA2!J$2:J$482,MATCH('Search for Assistance'!$E430,DATA2!$A$2:$A$482,0)),"")</f>
        <v/>
      </c>
      <c r="O430" s="14" t="str">
        <f>IFERROR(INDEX(DATA2!K$2:K$482,MATCH('Search for Assistance'!$E430,DATA2!$A$2:$A$482,0)),"")</f>
        <v/>
      </c>
      <c r="P430" s="14"/>
      <c r="Q430" s="3"/>
    </row>
    <row r="431" spans="5:17" ht="64.150000000000006" customHeight="1" x14ac:dyDescent="0.4">
      <c r="E431" s="4"/>
      <c r="F431" s="12" t="str">
        <f t="shared" si="6"/>
        <v/>
      </c>
      <c r="G431" s="13" t="str">
        <f>IFERROR(INDEX(DATA2!C$2:C$482,MATCH('Search for Assistance'!$E431,DATA2!$A$2:$A$482,0)),"")</f>
        <v/>
      </c>
      <c r="H431" s="13" t="str">
        <f>IFERROR(INDEX(DATA2!D$2:D$482,MATCH('Search for Assistance'!$E431,DATA2!$A$2:$A$482,0)),"")</f>
        <v/>
      </c>
      <c r="I431" s="14" t="str">
        <f>IFERROR(INDEX(DATA2!E$2:E$482,MATCH('Search for Assistance'!$E431,DATA2!$A$2:$A$482,0)),"")</f>
        <v/>
      </c>
      <c r="J431" s="14" t="str">
        <f>IFERROR(INDEX(DATA2!F$2:F$482,MATCH('Search for Assistance'!$E431,DATA2!$A$2:$A$482,0)),"")</f>
        <v/>
      </c>
      <c r="K431" s="14" t="str">
        <f>IFERROR(INDEX(DATA2!G$2:G$482,MATCH('Search for Assistance'!$E431,DATA2!$A$2:$A$482,0)),"")</f>
        <v/>
      </c>
      <c r="L431" s="14" t="str">
        <f>IFERROR(INDEX(DATA2!H$2:H$482,MATCH('Search for Assistance'!$E431,DATA2!$A$2:$A$482,0)),"")</f>
        <v/>
      </c>
      <c r="M431" s="14" t="str">
        <f>IFERROR(INDEX(DATA2!I$2:I$482,MATCH('Search for Assistance'!$E431,DATA2!$A$2:$A$482,0)),"")</f>
        <v/>
      </c>
      <c r="N431" s="14" t="str">
        <f>IFERROR(INDEX(DATA2!J$2:J$482,MATCH('Search for Assistance'!$E431,DATA2!$A$2:$A$482,0)),"")</f>
        <v/>
      </c>
      <c r="O431" s="14" t="str">
        <f>IFERROR(INDEX(DATA2!K$2:K$482,MATCH('Search for Assistance'!$E431,DATA2!$A$2:$A$482,0)),"")</f>
        <v/>
      </c>
      <c r="P431" s="14"/>
      <c r="Q431" s="3"/>
    </row>
    <row r="432" spans="5:17" ht="64.150000000000006" customHeight="1" x14ac:dyDescent="0.4">
      <c r="E432" s="4"/>
      <c r="F432" s="12" t="str">
        <f t="shared" si="6"/>
        <v/>
      </c>
      <c r="G432" s="13" t="str">
        <f>IFERROR(INDEX(DATA2!C$2:C$482,MATCH('Search for Assistance'!$E432,DATA2!$A$2:$A$482,0)),"")</f>
        <v/>
      </c>
      <c r="H432" s="13" t="str">
        <f>IFERROR(INDEX(DATA2!D$2:D$482,MATCH('Search for Assistance'!$E432,DATA2!$A$2:$A$482,0)),"")</f>
        <v/>
      </c>
      <c r="I432" s="14" t="str">
        <f>IFERROR(INDEX(DATA2!E$2:E$482,MATCH('Search for Assistance'!$E432,DATA2!$A$2:$A$482,0)),"")</f>
        <v/>
      </c>
      <c r="J432" s="14" t="str">
        <f>IFERROR(INDEX(DATA2!F$2:F$482,MATCH('Search for Assistance'!$E432,DATA2!$A$2:$A$482,0)),"")</f>
        <v/>
      </c>
      <c r="K432" s="14" t="str">
        <f>IFERROR(INDEX(DATA2!G$2:G$482,MATCH('Search for Assistance'!$E432,DATA2!$A$2:$A$482,0)),"")</f>
        <v/>
      </c>
      <c r="L432" s="14" t="str">
        <f>IFERROR(INDEX(DATA2!H$2:H$482,MATCH('Search for Assistance'!$E432,DATA2!$A$2:$A$482,0)),"")</f>
        <v/>
      </c>
      <c r="M432" s="14" t="str">
        <f>IFERROR(INDEX(DATA2!I$2:I$482,MATCH('Search for Assistance'!$E432,DATA2!$A$2:$A$482,0)),"")</f>
        <v/>
      </c>
      <c r="N432" s="14" t="str">
        <f>IFERROR(INDEX(DATA2!J$2:J$482,MATCH('Search for Assistance'!$E432,DATA2!$A$2:$A$482,0)),"")</f>
        <v/>
      </c>
      <c r="O432" s="14" t="str">
        <f>IFERROR(INDEX(DATA2!K$2:K$482,MATCH('Search for Assistance'!$E432,DATA2!$A$2:$A$482,0)),"")</f>
        <v/>
      </c>
      <c r="P432" s="14"/>
      <c r="Q432" s="3"/>
    </row>
    <row r="433" spans="5:17" ht="64.150000000000006" customHeight="1" x14ac:dyDescent="0.4">
      <c r="E433" s="4"/>
      <c r="F433" s="12" t="str">
        <f t="shared" si="6"/>
        <v/>
      </c>
      <c r="G433" s="13" t="str">
        <f>IFERROR(INDEX(DATA2!C$2:C$482,MATCH('Search for Assistance'!$E433,DATA2!$A$2:$A$482,0)),"")</f>
        <v/>
      </c>
      <c r="H433" s="13" t="str">
        <f>IFERROR(INDEX(DATA2!D$2:D$482,MATCH('Search for Assistance'!$E433,DATA2!$A$2:$A$482,0)),"")</f>
        <v/>
      </c>
      <c r="I433" s="14" t="str">
        <f>IFERROR(INDEX(DATA2!E$2:E$482,MATCH('Search for Assistance'!$E433,DATA2!$A$2:$A$482,0)),"")</f>
        <v/>
      </c>
      <c r="J433" s="14" t="str">
        <f>IFERROR(INDEX(DATA2!F$2:F$482,MATCH('Search for Assistance'!$E433,DATA2!$A$2:$A$482,0)),"")</f>
        <v/>
      </c>
      <c r="K433" s="14" t="str">
        <f>IFERROR(INDEX(DATA2!G$2:G$482,MATCH('Search for Assistance'!$E433,DATA2!$A$2:$A$482,0)),"")</f>
        <v/>
      </c>
      <c r="L433" s="14" t="str">
        <f>IFERROR(INDEX(DATA2!H$2:H$482,MATCH('Search for Assistance'!$E433,DATA2!$A$2:$A$482,0)),"")</f>
        <v/>
      </c>
      <c r="M433" s="14" t="str">
        <f>IFERROR(INDEX(DATA2!I$2:I$482,MATCH('Search for Assistance'!$E433,DATA2!$A$2:$A$482,0)),"")</f>
        <v/>
      </c>
      <c r="N433" s="14" t="str">
        <f>IFERROR(INDEX(DATA2!J$2:J$482,MATCH('Search for Assistance'!$E433,DATA2!$A$2:$A$482,0)),"")</f>
        <v/>
      </c>
      <c r="O433" s="14" t="str">
        <f>IFERROR(INDEX(DATA2!K$2:K$482,MATCH('Search for Assistance'!$E433,DATA2!$A$2:$A$482,0)),"")</f>
        <v/>
      </c>
      <c r="P433" s="14"/>
      <c r="Q433" s="3"/>
    </row>
    <row r="434" spans="5:17" ht="64.150000000000006" customHeight="1" x14ac:dyDescent="0.4">
      <c r="E434" s="4"/>
      <c r="F434" s="12" t="str">
        <f t="shared" si="6"/>
        <v/>
      </c>
      <c r="G434" s="13" t="str">
        <f>IFERROR(INDEX(DATA2!C$2:C$482,MATCH('Search for Assistance'!$E434,DATA2!$A$2:$A$482,0)),"")</f>
        <v/>
      </c>
      <c r="H434" s="13" t="str">
        <f>IFERROR(INDEX(DATA2!D$2:D$482,MATCH('Search for Assistance'!$E434,DATA2!$A$2:$A$482,0)),"")</f>
        <v/>
      </c>
      <c r="I434" s="14" t="str">
        <f>IFERROR(INDEX(DATA2!E$2:E$482,MATCH('Search for Assistance'!$E434,DATA2!$A$2:$A$482,0)),"")</f>
        <v/>
      </c>
      <c r="J434" s="14" t="str">
        <f>IFERROR(INDEX(DATA2!F$2:F$482,MATCH('Search for Assistance'!$E434,DATA2!$A$2:$A$482,0)),"")</f>
        <v/>
      </c>
      <c r="K434" s="14" t="str">
        <f>IFERROR(INDEX(DATA2!G$2:G$482,MATCH('Search for Assistance'!$E434,DATA2!$A$2:$A$482,0)),"")</f>
        <v/>
      </c>
      <c r="L434" s="14" t="str">
        <f>IFERROR(INDEX(DATA2!H$2:H$482,MATCH('Search for Assistance'!$E434,DATA2!$A$2:$A$482,0)),"")</f>
        <v/>
      </c>
      <c r="M434" s="14" t="str">
        <f>IFERROR(INDEX(DATA2!I$2:I$482,MATCH('Search for Assistance'!$E434,DATA2!$A$2:$A$482,0)),"")</f>
        <v/>
      </c>
      <c r="N434" s="14" t="str">
        <f>IFERROR(INDEX(DATA2!J$2:J$482,MATCH('Search for Assistance'!$E434,DATA2!$A$2:$A$482,0)),"")</f>
        <v/>
      </c>
      <c r="O434" s="14" t="str">
        <f>IFERROR(INDEX(DATA2!K$2:K$482,MATCH('Search for Assistance'!$E434,DATA2!$A$2:$A$482,0)),"")</f>
        <v/>
      </c>
      <c r="P434" s="14"/>
      <c r="Q434" s="3"/>
    </row>
    <row r="435" spans="5:17" ht="64.150000000000006" customHeight="1" x14ac:dyDescent="0.4">
      <c r="E435" s="4"/>
      <c r="F435" s="12" t="str">
        <f t="shared" si="6"/>
        <v/>
      </c>
      <c r="G435" s="13" t="str">
        <f>IFERROR(INDEX(DATA2!C$2:C$482,MATCH('Search for Assistance'!$E435,DATA2!$A$2:$A$482,0)),"")</f>
        <v/>
      </c>
      <c r="H435" s="13" t="str">
        <f>IFERROR(INDEX(DATA2!D$2:D$482,MATCH('Search for Assistance'!$E435,DATA2!$A$2:$A$482,0)),"")</f>
        <v/>
      </c>
      <c r="I435" s="14" t="str">
        <f>IFERROR(INDEX(DATA2!E$2:E$482,MATCH('Search for Assistance'!$E435,DATA2!$A$2:$A$482,0)),"")</f>
        <v/>
      </c>
      <c r="J435" s="14" t="str">
        <f>IFERROR(INDEX(DATA2!F$2:F$482,MATCH('Search for Assistance'!$E435,DATA2!$A$2:$A$482,0)),"")</f>
        <v/>
      </c>
      <c r="K435" s="14" t="str">
        <f>IFERROR(INDEX(DATA2!G$2:G$482,MATCH('Search for Assistance'!$E435,DATA2!$A$2:$A$482,0)),"")</f>
        <v/>
      </c>
      <c r="L435" s="14" t="str">
        <f>IFERROR(INDEX(DATA2!H$2:H$482,MATCH('Search for Assistance'!$E435,DATA2!$A$2:$A$482,0)),"")</f>
        <v/>
      </c>
      <c r="M435" s="14" t="str">
        <f>IFERROR(INDEX(DATA2!I$2:I$482,MATCH('Search for Assistance'!$E435,DATA2!$A$2:$A$482,0)),"")</f>
        <v/>
      </c>
      <c r="N435" s="14" t="str">
        <f>IFERROR(INDEX(DATA2!J$2:J$482,MATCH('Search for Assistance'!$E435,DATA2!$A$2:$A$482,0)),"")</f>
        <v/>
      </c>
      <c r="O435" s="14" t="str">
        <f>IFERROR(INDEX(DATA2!K$2:K$482,MATCH('Search for Assistance'!$E435,DATA2!$A$2:$A$482,0)),"")</f>
        <v/>
      </c>
      <c r="P435" s="14"/>
      <c r="Q435" s="3"/>
    </row>
    <row r="436" spans="5:17" ht="64.150000000000006" customHeight="1" x14ac:dyDescent="0.4">
      <c r="E436" s="4"/>
      <c r="F436" s="12" t="str">
        <f t="shared" si="6"/>
        <v/>
      </c>
      <c r="G436" s="13" t="str">
        <f>IFERROR(INDEX(DATA2!C$2:C$482,MATCH('Search for Assistance'!$E436,DATA2!$A$2:$A$482,0)),"")</f>
        <v/>
      </c>
      <c r="H436" s="13" t="str">
        <f>IFERROR(INDEX(DATA2!D$2:D$482,MATCH('Search for Assistance'!$E436,DATA2!$A$2:$A$482,0)),"")</f>
        <v/>
      </c>
      <c r="I436" s="14" t="str">
        <f>IFERROR(INDEX(DATA2!E$2:E$482,MATCH('Search for Assistance'!$E436,DATA2!$A$2:$A$482,0)),"")</f>
        <v/>
      </c>
      <c r="J436" s="14" t="str">
        <f>IFERROR(INDEX(DATA2!F$2:F$482,MATCH('Search for Assistance'!$E436,DATA2!$A$2:$A$482,0)),"")</f>
        <v/>
      </c>
      <c r="K436" s="14" t="str">
        <f>IFERROR(INDEX(DATA2!G$2:G$482,MATCH('Search for Assistance'!$E436,DATA2!$A$2:$A$482,0)),"")</f>
        <v/>
      </c>
      <c r="L436" s="14" t="str">
        <f>IFERROR(INDEX(DATA2!H$2:H$482,MATCH('Search for Assistance'!$E436,DATA2!$A$2:$A$482,0)),"")</f>
        <v/>
      </c>
      <c r="M436" s="14" t="str">
        <f>IFERROR(INDEX(DATA2!I$2:I$482,MATCH('Search for Assistance'!$E436,DATA2!$A$2:$A$482,0)),"")</f>
        <v/>
      </c>
      <c r="N436" s="14" t="str">
        <f>IFERROR(INDEX(DATA2!J$2:J$482,MATCH('Search for Assistance'!$E436,DATA2!$A$2:$A$482,0)),"")</f>
        <v/>
      </c>
      <c r="O436" s="14" t="str">
        <f>IFERROR(INDEX(DATA2!K$2:K$482,MATCH('Search for Assistance'!$E436,DATA2!$A$2:$A$482,0)),"")</f>
        <v/>
      </c>
      <c r="P436" s="14"/>
      <c r="Q436" s="3"/>
    </row>
    <row r="437" spans="5:17" ht="64.150000000000006" customHeight="1" x14ac:dyDescent="0.4">
      <c r="E437" s="4"/>
      <c r="F437" s="12" t="str">
        <f t="shared" si="6"/>
        <v/>
      </c>
      <c r="G437" s="13" t="str">
        <f>IFERROR(INDEX(DATA2!C$2:C$482,MATCH('Search for Assistance'!$E437,DATA2!$A$2:$A$482,0)),"")</f>
        <v/>
      </c>
      <c r="H437" s="13" t="str">
        <f>IFERROR(INDEX(DATA2!D$2:D$482,MATCH('Search for Assistance'!$E437,DATA2!$A$2:$A$482,0)),"")</f>
        <v/>
      </c>
      <c r="I437" s="14" t="str">
        <f>IFERROR(INDEX(DATA2!E$2:E$482,MATCH('Search for Assistance'!$E437,DATA2!$A$2:$A$482,0)),"")</f>
        <v/>
      </c>
      <c r="J437" s="14" t="str">
        <f>IFERROR(INDEX(DATA2!F$2:F$482,MATCH('Search for Assistance'!$E437,DATA2!$A$2:$A$482,0)),"")</f>
        <v/>
      </c>
      <c r="K437" s="14" t="str">
        <f>IFERROR(INDEX(DATA2!G$2:G$482,MATCH('Search for Assistance'!$E437,DATA2!$A$2:$A$482,0)),"")</f>
        <v/>
      </c>
      <c r="L437" s="14" t="str">
        <f>IFERROR(INDEX(DATA2!H$2:H$482,MATCH('Search for Assistance'!$E437,DATA2!$A$2:$A$482,0)),"")</f>
        <v/>
      </c>
      <c r="M437" s="14" t="str">
        <f>IFERROR(INDEX(DATA2!I$2:I$482,MATCH('Search for Assistance'!$E437,DATA2!$A$2:$A$482,0)),"")</f>
        <v/>
      </c>
      <c r="N437" s="14" t="str">
        <f>IFERROR(INDEX(DATA2!J$2:J$482,MATCH('Search for Assistance'!$E437,DATA2!$A$2:$A$482,0)),"")</f>
        <v/>
      </c>
      <c r="O437" s="14" t="str">
        <f>IFERROR(INDEX(DATA2!K$2:K$482,MATCH('Search for Assistance'!$E437,DATA2!$A$2:$A$482,0)),"")</f>
        <v/>
      </c>
      <c r="P437" s="14"/>
      <c r="Q437" s="3"/>
    </row>
    <row r="438" spans="5:17" ht="64.150000000000006" customHeight="1" x14ac:dyDescent="0.4">
      <c r="E438" s="4"/>
      <c r="F438" s="12" t="str">
        <f t="shared" si="6"/>
        <v/>
      </c>
      <c r="G438" s="13" t="str">
        <f>IFERROR(INDEX(DATA2!C$2:C$482,MATCH('Search for Assistance'!$E438,DATA2!$A$2:$A$482,0)),"")</f>
        <v/>
      </c>
      <c r="H438" s="13" t="str">
        <f>IFERROR(INDEX(DATA2!D$2:D$482,MATCH('Search for Assistance'!$E438,DATA2!$A$2:$A$482,0)),"")</f>
        <v/>
      </c>
      <c r="I438" s="14" t="str">
        <f>IFERROR(INDEX(DATA2!E$2:E$482,MATCH('Search for Assistance'!$E438,DATA2!$A$2:$A$482,0)),"")</f>
        <v/>
      </c>
      <c r="J438" s="14" t="str">
        <f>IFERROR(INDEX(DATA2!F$2:F$482,MATCH('Search for Assistance'!$E438,DATA2!$A$2:$A$482,0)),"")</f>
        <v/>
      </c>
      <c r="K438" s="14" t="str">
        <f>IFERROR(INDEX(DATA2!G$2:G$482,MATCH('Search for Assistance'!$E438,DATA2!$A$2:$A$482,0)),"")</f>
        <v/>
      </c>
      <c r="L438" s="14" t="str">
        <f>IFERROR(INDEX(DATA2!H$2:H$482,MATCH('Search for Assistance'!$E438,DATA2!$A$2:$A$482,0)),"")</f>
        <v/>
      </c>
      <c r="M438" s="14" t="str">
        <f>IFERROR(INDEX(DATA2!I$2:I$482,MATCH('Search for Assistance'!$E438,DATA2!$A$2:$A$482,0)),"")</f>
        <v/>
      </c>
      <c r="N438" s="14" t="str">
        <f>IFERROR(INDEX(DATA2!J$2:J$482,MATCH('Search for Assistance'!$E438,DATA2!$A$2:$A$482,0)),"")</f>
        <v/>
      </c>
      <c r="O438" s="14" t="str">
        <f>IFERROR(INDEX(DATA2!K$2:K$482,MATCH('Search for Assistance'!$E438,DATA2!$A$2:$A$482,0)),"")</f>
        <v/>
      </c>
      <c r="P438" s="14"/>
      <c r="Q438" s="3"/>
    </row>
    <row r="439" spans="5:17" ht="64.150000000000006" customHeight="1" x14ac:dyDescent="0.4">
      <c r="E439" s="4"/>
      <c r="F439" s="12" t="str">
        <f t="shared" si="6"/>
        <v/>
      </c>
      <c r="G439" s="13" t="str">
        <f>IFERROR(INDEX(DATA2!C$2:C$482,MATCH('Search for Assistance'!$E439,DATA2!$A$2:$A$482,0)),"")</f>
        <v/>
      </c>
      <c r="H439" s="13" t="str">
        <f>IFERROR(INDEX(DATA2!D$2:D$482,MATCH('Search for Assistance'!$E439,DATA2!$A$2:$A$482,0)),"")</f>
        <v/>
      </c>
      <c r="I439" s="14" t="str">
        <f>IFERROR(INDEX(DATA2!E$2:E$482,MATCH('Search for Assistance'!$E439,DATA2!$A$2:$A$482,0)),"")</f>
        <v/>
      </c>
      <c r="J439" s="14" t="str">
        <f>IFERROR(INDEX(DATA2!F$2:F$482,MATCH('Search for Assistance'!$E439,DATA2!$A$2:$A$482,0)),"")</f>
        <v/>
      </c>
      <c r="K439" s="14" t="str">
        <f>IFERROR(INDEX(DATA2!G$2:G$482,MATCH('Search for Assistance'!$E439,DATA2!$A$2:$A$482,0)),"")</f>
        <v/>
      </c>
      <c r="L439" s="14" t="str">
        <f>IFERROR(INDEX(DATA2!H$2:H$482,MATCH('Search for Assistance'!$E439,DATA2!$A$2:$A$482,0)),"")</f>
        <v/>
      </c>
      <c r="M439" s="14" t="str">
        <f>IFERROR(INDEX(DATA2!I$2:I$482,MATCH('Search for Assistance'!$E439,DATA2!$A$2:$A$482,0)),"")</f>
        <v/>
      </c>
      <c r="N439" s="14" t="str">
        <f>IFERROR(INDEX(DATA2!J$2:J$482,MATCH('Search for Assistance'!$E439,DATA2!$A$2:$A$482,0)),"")</f>
        <v/>
      </c>
      <c r="O439" s="14" t="str">
        <f>IFERROR(INDEX(DATA2!K$2:K$482,MATCH('Search for Assistance'!$E439,DATA2!$A$2:$A$482,0)),"")</f>
        <v/>
      </c>
      <c r="P439" s="14"/>
      <c r="Q439" s="3"/>
    </row>
    <row r="440" spans="5:17" ht="64.150000000000006" customHeight="1" x14ac:dyDescent="0.4">
      <c r="E440" s="4"/>
      <c r="F440" s="12" t="str">
        <f t="shared" si="6"/>
        <v/>
      </c>
      <c r="G440" s="13" t="str">
        <f>IFERROR(INDEX(DATA2!C$2:C$482,MATCH('Search for Assistance'!$E440,DATA2!$A$2:$A$482,0)),"")</f>
        <v/>
      </c>
      <c r="H440" s="13" t="str">
        <f>IFERROR(INDEX(DATA2!D$2:D$482,MATCH('Search for Assistance'!$E440,DATA2!$A$2:$A$482,0)),"")</f>
        <v/>
      </c>
      <c r="I440" s="14" t="str">
        <f>IFERROR(INDEX(DATA2!E$2:E$482,MATCH('Search for Assistance'!$E440,DATA2!$A$2:$A$482,0)),"")</f>
        <v/>
      </c>
      <c r="J440" s="14" t="str">
        <f>IFERROR(INDEX(DATA2!F$2:F$482,MATCH('Search for Assistance'!$E440,DATA2!$A$2:$A$482,0)),"")</f>
        <v/>
      </c>
      <c r="K440" s="14" t="str">
        <f>IFERROR(INDEX(DATA2!G$2:G$482,MATCH('Search for Assistance'!$E440,DATA2!$A$2:$A$482,0)),"")</f>
        <v/>
      </c>
      <c r="L440" s="14" t="str">
        <f>IFERROR(INDEX(DATA2!H$2:H$482,MATCH('Search for Assistance'!$E440,DATA2!$A$2:$A$482,0)),"")</f>
        <v/>
      </c>
      <c r="M440" s="14" t="str">
        <f>IFERROR(INDEX(DATA2!I$2:I$482,MATCH('Search for Assistance'!$E440,DATA2!$A$2:$A$482,0)),"")</f>
        <v/>
      </c>
      <c r="N440" s="14" t="str">
        <f>IFERROR(INDEX(DATA2!J$2:J$482,MATCH('Search for Assistance'!$E440,DATA2!$A$2:$A$482,0)),"")</f>
        <v/>
      </c>
      <c r="O440" s="14" t="str">
        <f>IFERROR(INDEX(DATA2!K$2:K$482,MATCH('Search for Assistance'!$E440,DATA2!$A$2:$A$482,0)),"")</f>
        <v/>
      </c>
      <c r="P440" s="14"/>
      <c r="Q440" s="3"/>
    </row>
    <row r="441" spans="5:17" ht="64.150000000000006" customHeight="1" x14ac:dyDescent="0.4">
      <c r="E441" s="4"/>
      <c r="F441" s="12" t="str">
        <f t="shared" si="6"/>
        <v/>
      </c>
      <c r="G441" s="13" t="str">
        <f>IFERROR(INDEX(DATA2!C$2:C$482,MATCH('Search for Assistance'!$E441,DATA2!$A$2:$A$482,0)),"")</f>
        <v/>
      </c>
      <c r="H441" s="13" t="str">
        <f>IFERROR(INDEX(DATA2!D$2:D$482,MATCH('Search for Assistance'!$E441,DATA2!$A$2:$A$482,0)),"")</f>
        <v/>
      </c>
      <c r="I441" s="14" t="str">
        <f>IFERROR(INDEX(DATA2!E$2:E$482,MATCH('Search for Assistance'!$E441,DATA2!$A$2:$A$482,0)),"")</f>
        <v/>
      </c>
      <c r="J441" s="14" t="str">
        <f>IFERROR(INDEX(DATA2!F$2:F$482,MATCH('Search for Assistance'!$E441,DATA2!$A$2:$A$482,0)),"")</f>
        <v/>
      </c>
      <c r="K441" s="14" t="str">
        <f>IFERROR(INDEX(DATA2!G$2:G$482,MATCH('Search for Assistance'!$E441,DATA2!$A$2:$A$482,0)),"")</f>
        <v/>
      </c>
      <c r="L441" s="14" t="str">
        <f>IFERROR(INDEX(DATA2!H$2:H$482,MATCH('Search for Assistance'!$E441,DATA2!$A$2:$A$482,0)),"")</f>
        <v/>
      </c>
      <c r="M441" s="14" t="str">
        <f>IFERROR(INDEX(DATA2!I$2:I$482,MATCH('Search for Assistance'!$E441,DATA2!$A$2:$A$482,0)),"")</f>
        <v/>
      </c>
      <c r="N441" s="14" t="str">
        <f>IFERROR(INDEX(DATA2!J$2:J$482,MATCH('Search for Assistance'!$E441,DATA2!$A$2:$A$482,0)),"")</f>
        <v/>
      </c>
      <c r="O441" s="14" t="str">
        <f>IFERROR(INDEX(DATA2!K$2:K$482,MATCH('Search for Assistance'!$E441,DATA2!$A$2:$A$482,0)),"")</f>
        <v/>
      </c>
      <c r="P441" s="14"/>
      <c r="Q441" s="3"/>
    </row>
    <row r="442" spans="5:17" ht="64.150000000000006" customHeight="1" x14ac:dyDescent="0.4">
      <c r="E442" s="4"/>
      <c r="F442" s="12" t="str">
        <f t="shared" si="6"/>
        <v/>
      </c>
      <c r="G442" s="13" t="str">
        <f>IFERROR(INDEX(DATA2!C$2:C$482,MATCH('Search for Assistance'!$E442,DATA2!$A$2:$A$482,0)),"")</f>
        <v/>
      </c>
      <c r="H442" s="13" t="str">
        <f>IFERROR(INDEX(DATA2!D$2:D$482,MATCH('Search for Assistance'!$E442,DATA2!$A$2:$A$482,0)),"")</f>
        <v/>
      </c>
      <c r="I442" s="14" t="str">
        <f>IFERROR(INDEX(DATA2!E$2:E$482,MATCH('Search for Assistance'!$E442,DATA2!$A$2:$A$482,0)),"")</f>
        <v/>
      </c>
      <c r="J442" s="14" t="str">
        <f>IFERROR(INDEX(DATA2!F$2:F$482,MATCH('Search for Assistance'!$E442,DATA2!$A$2:$A$482,0)),"")</f>
        <v/>
      </c>
      <c r="K442" s="14" t="str">
        <f>IFERROR(INDEX(DATA2!G$2:G$482,MATCH('Search for Assistance'!$E442,DATA2!$A$2:$A$482,0)),"")</f>
        <v/>
      </c>
      <c r="L442" s="14" t="str">
        <f>IFERROR(INDEX(DATA2!H$2:H$482,MATCH('Search for Assistance'!$E442,DATA2!$A$2:$A$482,0)),"")</f>
        <v/>
      </c>
      <c r="M442" s="14" t="str">
        <f>IFERROR(INDEX(DATA2!I$2:I$482,MATCH('Search for Assistance'!$E442,DATA2!$A$2:$A$482,0)),"")</f>
        <v/>
      </c>
      <c r="N442" s="14" t="str">
        <f>IFERROR(INDEX(DATA2!J$2:J$482,MATCH('Search for Assistance'!$E442,DATA2!$A$2:$A$482,0)),"")</f>
        <v/>
      </c>
      <c r="O442" s="14" t="str">
        <f>IFERROR(INDEX(DATA2!K$2:K$482,MATCH('Search for Assistance'!$E442,DATA2!$A$2:$A$482,0)),"")</f>
        <v/>
      </c>
      <c r="P442" s="14"/>
      <c r="Q442" s="3"/>
    </row>
    <row r="443" spans="5:17" ht="64.150000000000006" customHeight="1" x14ac:dyDescent="0.4">
      <c r="E443" s="4"/>
      <c r="F443" s="12" t="str">
        <f t="shared" si="6"/>
        <v/>
      </c>
      <c r="G443" s="13" t="str">
        <f>IFERROR(INDEX(DATA2!C$2:C$482,MATCH('Search for Assistance'!$E443,DATA2!$A$2:$A$482,0)),"")</f>
        <v/>
      </c>
      <c r="H443" s="13" t="str">
        <f>IFERROR(INDEX(DATA2!D$2:D$482,MATCH('Search for Assistance'!$E443,DATA2!$A$2:$A$482,0)),"")</f>
        <v/>
      </c>
      <c r="I443" s="14" t="str">
        <f>IFERROR(INDEX(DATA2!E$2:E$482,MATCH('Search for Assistance'!$E443,DATA2!$A$2:$A$482,0)),"")</f>
        <v/>
      </c>
      <c r="J443" s="14" t="str">
        <f>IFERROR(INDEX(DATA2!F$2:F$482,MATCH('Search for Assistance'!$E443,DATA2!$A$2:$A$482,0)),"")</f>
        <v/>
      </c>
      <c r="K443" s="14" t="str">
        <f>IFERROR(INDEX(DATA2!G$2:G$482,MATCH('Search for Assistance'!$E443,DATA2!$A$2:$A$482,0)),"")</f>
        <v/>
      </c>
      <c r="L443" s="14" t="str">
        <f>IFERROR(INDEX(DATA2!H$2:H$482,MATCH('Search for Assistance'!$E443,DATA2!$A$2:$A$482,0)),"")</f>
        <v/>
      </c>
      <c r="M443" s="14" t="str">
        <f>IFERROR(INDEX(DATA2!I$2:I$482,MATCH('Search for Assistance'!$E443,DATA2!$A$2:$A$482,0)),"")</f>
        <v/>
      </c>
      <c r="N443" s="14" t="str">
        <f>IFERROR(INDEX(DATA2!J$2:J$482,MATCH('Search for Assistance'!$E443,DATA2!$A$2:$A$482,0)),"")</f>
        <v/>
      </c>
      <c r="O443" s="14" t="str">
        <f>IFERROR(INDEX(DATA2!K$2:K$482,MATCH('Search for Assistance'!$E443,DATA2!$A$2:$A$482,0)),"")</f>
        <v/>
      </c>
      <c r="P443" s="14"/>
      <c r="Q443" s="3"/>
    </row>
    <row r="444" spans="5:17" ht="64.150000000000006" customHeight="1" x14ac:dyDescent="0.4">
      <c r="E444" s="4"/>
      <c r="F444" s="12" t="str">
        <f t="shared" si="6"/>
        <v/>
      </c>
      <c r="G444" s="13" t="str">
        <f>IFERROR(INDEX(DATA2!C$2:C$482,MATCH('Search for Assistance'!$E444,DATA2!$A$2:$A$482,0)),"")</f>
        <v/>
      </c>
      <c r="H444" s="13" t="str">
        <f>IFERROR(INDEX(DATA2!D$2:D$482,MATCH('Search for Assistance'!$E444,DATA2!$A$2:$A$482,0)),"")</f>
        <v/>
      </c>
      <c r="I444" s="14" t="str">
        <f>IFERROR(INDEX(DATA2!E$2:E$482,MATCH('Search for Assistance'!$E444,DATA2!$A$2:$A$482,0)),"")</f>
        <v/>
      </c>
      <c r="J444" s="14" t="str">
        <f>IFERROR(INDEX(DATA2!F$2:F$482,MATCH('Search for Assistance'!$E444,DATA2!$A$2:$A$482,0)),"")</f>
        <v/>
      </c>
      <c r="K444" s="14" t="str">
        <f>IFERROR(INDEX(DATA2!G$2:G$482,MATCH('Search for Assistance'!$E444,DATA2!$A$2:$A$482,0)),"")</f>
        <v/>
      </c>
      <c r="L444" s="14" t="str">
        <f>IFERROR(INDEX(DATA2!H$2:H$482,MATCH('Search for Assistance'!$E444,DATA2!$A$2:$A$482,0)),"")</f>
        <v/>
      </c>
      <c r="M444" s="14" t="str">
        <f>IFERROR(INDEX(DATA2!I$2:I$482,MATCH('Search for Assistance'!$E444,DATA2!$A$2:$A$482,0)),"")</f>
        <v/>
      </c>
      <c r="N444" s="14" t="str">
        <f>IFERROR(INDEX(DATA2!J$2:J$482,MATCH('Search for Assistance'!$E444,DATA2!$A$2:$A$482,0)),"")</f>
        <v/>
      </c>
      <c r="O444" s="14" t="str">
        <f>IFERROR(INDEX(DATA2!K$2:K$482,MATCH('Search for Assistance'!$E444,DATA2!$A$2:$A$482,0)),"")</f>
        <v/>
      </c>
      <c r="P444" s="14"/>
      <c r="Q444" s="3"/>
    </row>
    <row r="445" spans="5:17" ht="64.150000000000006" customHeight="1" x14ac:dyDescent="0.4">
      <c r="E445" s="4"/>
      <c r="F445" s="12" t="str">
        <f t="shared" si="6"/>
        <v/>
      </c>
      <c r="G445" s="13" t="str">
        <f>IFERROR(INDEX(DATA2!C$2:C$482,MATCH('Search for Assistance'!$E445,DATA2!$A$2:$A$482,0)),"")</f>
        <v/>
      </c>
      <c r="H445" s="13" t="str">
        <f>IFERROR(INDEX(DATA2!D$2:D$482,MATCH('Search for Assistance'!$E445,DATA2!$A$2:$A$482,0)),"")</f>
        <v/>
      </c>
      <c r="I445" s="14" t="str">
        <f>IFERROR(INDEX(DATA2!E$2:E$482,MATCH('Search for Assistance'!$E445,DATA2!$A$2:$A$482,0)),"")</f>
        <v/>
      </c>
      <c r="J445" s="14" t="str">
        <f>IFERROR(INDEX(DATA2!F$2:F$482,MATCH('Search for Assistance'!$E445,DATA2!$A$2:$A$482,0)),"")</f>
        <v/>
      </c>
      <c r="K445" s="14" t="str">
        <f>IFERROR(INDEX(DATA2!G$2:G$482,MATCH('Search for Assistance'!$E445,DATA2!$A$2:$A$482,0)),"")</f>
        <v/>
      </c>
      <c r="L445" s="14" t="str">
        <f>IFERROR(INDEX(DATA2!H$2:H$482,MATCH('Search for Assistance'!$E445,DATA2!$A$2:$A$482,0)),"")</f>
        <v/>
      </c>
      <c r="M445" s="14" t="str">
        <f>IFERROR(INDEX(DATA2!I$2:I$482,MATCH('Search for Assistance'!$E445,DATA2!$A$2:$A$482,0)),"")</f>
        <v/>
      </c>
      <c r="N445" s="14" t="str">
        <f>IFERROR(INDEX(DATA2!J$2:J$482,MATCH('Search for Assistance'!$E445,DATA2!$A$2:$A$482,0)),"")</f>
        <v/>
      </c>
      <c r="O445" s="14" t="str">
        <f>IFERROR(INDEX(DATA2!K$2:K$482,MATCH('Search for Assistance'!$E445,DATA2!$A$2:$A$482,0)),"")</f>
        <v/>
      </c>
      <c r="P445" s="14"/>
      <c r="Q445" s="3"/>
    </row>
    <row r="446" spans="5:17" ht="64.150000000000006" customHeight="1" x14ac:dyDescent="0.4">
      <c r="E446" s="4"/>
      <c r="F446" s="12" t="str">
        <f t="shared" si="6"/>
        <v/>
      </c>
      <c r="G446" s="13" t="str">
        <f>IFERROR(INDEX(DATA2!C$2:C$482,MATCH('Search for Assistance'!$E446,DATA2!$A$2:$A$482,0)),"")</f>
        <v/>
      </c>
      <c r="H446" s="13" t="str">
        <f>IFERROR(INDEX(DATA2!D$2:D$482,MATCH('Search for Assistance'!$E446,DATA2!$A$2:$A$482,0)),"")</f>
        <v/>
      </c>
      <c r="I446" s="14" t="str">
        <f>IFERROR(INDEX(DATA2!E$2:E$482,MATCH('Search for Assistance'!$E446,DATA2!$A$2:$A$482,0)),"")</f>
        <v/>
      </c>
      <c r="J446" s="14" t="str">
        <f>IFERROR(INDEX(DATA2!F$2:F$482,MATCH('Search for Assistance'!$E446,DATA2!$A$2:$A$482,0)),"")</f>
        <v/>
      </c>
      <c r="K446" s="14" t="str">
        <f>IFERROR(INDEX(DATA2!G$2:G$482,MATCH('Search for Assistance'!$E446,DATA2!$A$2:$A$482,0)),"")</f>
        <v/>
      </c>
      <c r="L446" s="14" t="str">
        <f>IFERROR(INDEX(DATA2!H$2:H$482,MATCH('Search for Assistance'!$E446,DATA2!$A$2:$A$482,0)),"")</f>
        <v/>
      </c>
      <c r="M446" s="14" t="str">
        <f>IFERROR(INDEX(DATA2!I$2:I$482,MATCH('Search for Assistance'!$E446,DATA2!$A$2:$A$482,0)),"")</f>
        <v/>
      </c>
      <c r="N446" s="14" t="str">
        <f>IFERROR(INDEX(DATA2!J$2:J$482,MATCH('Search for Assistance'!$E446,DATA2!$A$2:$A$482,0)),"")</f>
        <v/>
      </c>
      <c r="O446" s="14" t="str">
        <f>IFERROR(INDEX(DATA2!K$2:K$482,MATCH('Search for Assistance'!$E446,DATA2!$A$2:$A$482,0)),"")</f>
        <v/>
      </c>
      <c r="P446" s="14"/>
      <c r="Q446" s="3"/>
    </row>
    <row r="447" spans="5:17" ht="64.150000000000006" customHeight="1" x14ac:dyDescent="0.4">
      <c r="E447" s="4"/>
      <c r="F447" s="12" t="str">
        <f t="shared" si="6"/>
        <v/>
      </c>
      <c r="G447" s="13" t="str">
        <f>IFERROR(INDEX(DATA2!C$2:C$482,MATCH('Search for Assistance'!$E447,DATA2!$A$2:$A$482,0)),"")</f>
        <v/>
      </c>
      <c r="H447" s="13" t="str">
        <f>IFERROR(INDEX(DATA2!D$2:D$482,MATCH('Search for Assistance'!$E447,DATA2!$A$2:$A$482,0)),"")</f>
        <v/>
      </c>
      <c r="I447" s="14" t="str">
        <f>IFERROR(INDEX(DATA2!E$2:E$482,MATCH('Search for Assistance'!$E447,DATA2!$A$2:$A$482,0)),"")</f>
        <v/>
      </c>
      <c r="J447" s="14" t="str">
        <f>IFERROR(INDEX(DATA2!F$2:F$482,MATCH('Search for Assistance'!$E447,DATA2!$A$2:$A$482,0)),"")</f>
        <v/>
      </c>
      <c r="K447" s="14" t="str">
        <f>IFERROR(INDEX(DATA2!G$2:G$482,MATCH('Search for Assistance'!$E447,DATA2!$A$2:$A$482,0)),"")</f>
        <v/>
      </c>
      <c r="L447" s="14" t="str">
        <f>IFERROR(INDEX(DATA2!H$2:H$482,MATCH('Search for Assistance'!$E447,DATA2!$A$2:$A$482,0)),"")</f>
        <v/>
      </c>
      <c r="M447" s="14" t="str">
        <f>IFERROR(INDEX(DATA2!I$2:I$482,MATCH('Search for Assistance'!$E447,DATA2!$A$2:$A$482,0)),"")</f>
        <v/>
      </c>
      <c r="N447" s="14" t="str">
        <f>IFERROR(INDEX(DATA2!J$2:J$482,MATCH('Search for Assistance'!$E447,DATA2!$A$2:$A$482,0)),"")</f>
        <v/>
      </c>
      <c r="O447" s="14" t="str">
        <f>IFERROR(INDEX(DATA2!K$2:K$482,MATCH('Search for Assistance'!$E447,DATA2!$A$2:$A$482,0)),"")</f>
        <v/>
      </c>
      <c r="P447" s="14"/>
      <c r="Q447" s="3"/>
    </row>
    <row r="448" spans="5:17" ht="64.150000000000006" customHeight="1" x14ac:dyDescent="0.4">
      <c r="E448" s="4"/>
      <c r="F448" s="12" t="str">
        <f t="shared" si="6"/>
        <v/>
      </c>
      <c r="G448" s="13" t="str">
        <f>IFERROR(INDEX(DATA2!C$2:C$482,MATCH('Search for Assistance'!$E448,DATA2!$A$2:$A$482,0)),"")</f>
        <v/>
      </c>
      <c r="H448" s="13" t="str">
        <f>IFERROR(INDEX(DATA2!D$2:D$482,MATCH('Search for Assistance'!$E448,DATA2!$A$2:$A$482,0)),"")</f>
        <v/>
      </c>
      <c r="I448" s="14" t="str">
        <f>IFERROR(INDEX(DATA2!E$2:E$482,MATCH('Search for Assistance'!$E448,DATA2!$A$2:$A$482,0)),"")</f>
        <v/>
      </c>
      <c r="J448" s="14" t="str">
        <f>IFERROR(INDEX(DATA2!F$2:F$482,MATCH('Search for Assistance'!$E448,DATA2!$A$2:$A$482,0)),"")</f>
        <v/>
      </c>
      <c r="K448" s="14" t="str">
        <f>IFERROR(INDEX(DATA2!G$2:G$482,MATCH('Search for Assistance'!$E448,DATA2!$A$2:$A$482,0)),"")</f>
        <v/>
      </c>
      <c r="L448" s="14" t="str">
        <f>IFERROR(INDEX(DATA2!H$2:H$482,MATCH('Search for Assistance'!$E448,DATA2!$A$2:$A$482,0)),"")</f>
        <v/>
      </c>
      <c r="M448" s="14" t="str">
        <f>IFERROR(INDEX(DATA2!I$2:I$482,MATCH('Search for Assistance'!$E448,DATA2!$A$2:$A$482,0)),"")</f>
        <v/>
      </c>
      <c r="N448" s="14" t="str">
        <f>IFERROR(INDEX(DATA2!J$2:J$482,MATCH('Search for Assistance'!$E448,DATA2!$A$2:$A$482,0)),"")</f>
        <v/>
      </c>
      <c r="O448" s="14" t="str">
        <f>IFERROR(INDEX(DATA2!K$2:K$482,MATCH('Search for Assistance'!$E448,DATA2!$A$2:$A$482,0)),"")</f>
        <v/>
      </c>
      <c r="P448" s="14"/>
      <c r="Q448" s="3"/>
    </row>
    <row r="449" spans="5:17" ht="64.150000000000006" customHeight="1" x14ac:dyDescent="0.4">
      <c r="E449" s="4"/>
      <c r="F449" s="12" t="str">
        <f t="shared" si="6"/>
        <v/>
      </c>
      <c r="G449" s="13" t="str">
        <f>IFERROR(INDEX(DATA2!C$2:C$482,MATCH('Search for Assistance'!$E449,DATA2!$A$2:$A$482,0)),"")</f>
        <v/>
      </c>
      <c r="H449" s="13" t="str">
        <f>IFERROR(INDEX(DATA2!D$2:D$482,MATCH('Search for Assistance'!$E449,DATA2!$A$2:$A$482,0)),"")</f>
        <v/>
      </c>
      <c r="I449" s="14" t="str">
        <f>IFERROR(INDEX(DATA2!E$2:E$482,MATCH('Search for Assistance'!$E449,DATA2!$A$2:$A$482,0)),"")</f>
        <v/>
      </c>
      <c r="J449" s="14" t="str">
        <f>IFERROR(INDEX(DATA2!F$2:F$482,MATCH('Search for Assistance'!$E449,DATA2!$A$2:$A$482,0)),"")</f>
        <v/>
      </c>
      <c r="K449" s="14" t="str">
        <f>IFERROR(INDEX(DATA2!G$2:G$482,MATCH('Search for Assistance'!$E449,DATA2!$A$2:$A$482,0)),"")</f>
        <v/>
      </c>
      <c r="L449" s="14" t="str">
        <f>IFERROR(INDEX(DATA2!H$2:H$482,MATCH('Search for Assistance'!$E449,DATA2!$A$2:$A$482,0)),"")</f>
        <v/>
      </c>
      <c r="M449" s="14" t="str">
        <f>IFERROR(INDEX(DATA2!I$2:I$482,MATCH('Search for Assistance'!$E449,DATA2!$A$2:$A$482,0)),"")</f>
        <v/>
      </c>
      <c r="N449" s="14" t="str">
        <f>IFERROR(INDEX(DATA2!J$2:J$482,MATCH('Search for Assistance'!$E449,DATA2!$A$2:$A$482,0)),"")</f>
        <v/>
      </c>
      <c r="O449" s="14" t="str">
        <f>IFERROR(INDEX(DATA2!K$2:K$482,MATCH('Search for Assistance'!$E449,DATA2!$A$2:$A$482,0)),"")</f>
        <v/>
      </c>
      <c r="P449" s="14"/>
      <c r="Q449" s="3"/>
    </row>
    <row r="450" spans="5:17" ht="64.150000000000006" customHeight="1" x14ac:dyDescent="0.4">
      <c r="E450" s="4"/>
      <c r="F450" s="12" t="str">
        <f t="shared" si="6"/>
        <v/>
      </c>
      <c r="G450" s="13" t="str">
        <f>IFERROR(INDEX(DATA2!C$2:C$482,MATCH('Search for Assistance'!$E450,DATA2!$A$2:$A$482,0)),"")</f>
        <v/>
      </c>
      <c r="H450" s="13" t="str">
        <f>IFERROR(INDEX(DATA2!D$2:D$482,MATCH('Search for Assistance'!$E450,DATA2!$A$2:$A$482,0)),"")</f>
        <v/>
      </c>
      <c r="I450" s="14" t="str">
        <f>IFERROR(INDEX(DATA2!E$2:E$482,MATCH('Search for Assistance'!$E450,DATA2!$A$2:$A$482,0)),"")</f>
        <v/>
      </c>
      <c r="J450" s="14" t="str">
        <f>IFERROR(INDEX(DATA2!F$2:F$482,MATCH('Search for Assistance'!$E450,DATA2!$A$2:$A$482,0)),"")</f>
        <v/>
      </c>
      <c r="K450" s="14" t="str">
        <f>IFERROR(INDEX(DATA2!G$2:G$482,MATCH('Search for Assistance'!$E450,DATA2!$A$2:$A$482,0)),"")</f>
        <v/>
      </c>
      <c r="L450" s="14" t="str">
        <f>IFERROR(INDEX(DATA2!H$2:H$482,MATCH('Search for Assistance'!$E450,DATA2!$A$2:$A$482,0)),"")</f>
        <v/>
      </c>
      <c r="M450" s="14" t="str">
        <f>IFERROR(INDEX(DATA2!I$2:I$482,MATCH('Search for Assistance'!$E450,DATA2!$A$2:$A$482,0)),"")</f>
        <v/>
      </c>
      <c r="N450" s="14" t="str">
        <f>IFERROR(INDEX(DATA2!J$2:J$482,MATCH('Search for Assistance'!$E450,DATA2!$A$2:$A$482,0)),"")</f>
        <v/>
      </c>
      <c r="O450" s="14" t="str">
        <f>IFERROR(INDEX(DATA2!K$2:K$482,MATCH('Search for Assistance'!$E450,DATA2!$A$2:$A$482,0)),"")</f>
        <v/>
      </c>
      <c r="P450" s="14"/>
      <c r="Q450" s="3"/>
    </row>
    <row r="451" spans="5:17" ht="64.150000000000006" customHeight="1" x14ac:dyDescent="0.4">
      <c r="E451" s="4"/>
      <c r="F451" s="12" t="str">
        <f t="shared" si="6"/>
        <v/>
      </c>
      <c r="G451" s="13" t="str">
        <f>IFERROR(INDEX(DATA2!C$2:C$482,MATCH('Search for Assistance'!$E451,DATA2!$A$2:$A$482,0)),"")</f>
        <v/>
      </c>
      <c r="H451" s="13" t="str">
        <f>IFERROR(INDEX(DATA2!D$2:D$482,MATCH('Search for Assistance'!$E451,DATA2!$A$2:$A$482,0)),"")</f>
        <v/>
      </c>
      <c r="I451" s="14" t="str">
        <f>IFERROR(INDEX(DATA2!E$2:E$482,MATCH('Search for Assistance'!$E451,DATA2!$A$2:$A$482,0)),"")</f>
        <v/>
      </c>
      <c r="J451" s="14" t="str">
        <f>IFERROR(INDEX(DATA2!F$2:F$482,MATCH('Search for Assistance'!$E451,DATA2!$A$2:$A$482,0)),"")</f>
        <v/>
      </c>
      <c r="K451" s="14" t="str">
        <f>IFERROR(INDEX(DATA2!G$2:G$482,MATCH('Search for Assistance'!$E451,DATA2!$A$2:$A$482,0)),"")</f>
        <v/>
      </c>
      <c r="L451" s="14" t="str">
        <f>IFERROR(INDEX(DATA2!H$2:H$482,MATCH('Search for Assistance'!$E451,DATA2!$A$2:$A$482,0)),"")</f>
        <v/>
      </c>
      <c r="M451" s="14" t="str">
        <f>IFERROR(INDEX(DATA2!I$2:I$482,MATCH('Search for Assistance'!$E451,DATA2!$A$2:$A$482,0)),"")</f>
        <v/>
      </c>
      <c r="N451" s="14" t="str">
        <f>IFERROR(INDEX(DATA2!J$2:J$482,MATCH('Search for Assistance'!$E451,DATA2!$A$2:$A$482,0)),"")</f>
        <v/>
      </c>
      <c r="O451" s="14" t="str">
        <f>IFERROR(INDEX(DATA2!K$2:K$482,MATCH('Search for Assistance'!$E451,DATA2!$A$2:$A$482,0)),"")</f>
        <v/>
      </c>
      <c r="P451" s="14"/>
      <c r="Q451" s="3"/>
    </row>
    <row r="452" spans="5:17" ht="64.150000000000006" customHeight="1" x14ac:dyDescent="0.4">
      <c r="E452" s="4"/>
      <c r="F452" s="12" t="str">
        <f t="shared" si="6"/>
        <v/>
      </c>
      <c r="G452" s="13" t="str">
        <f>IFERROR(INDEX(DATA2!C$2:C$482,MATCH('Search for Assistance'!$E452,DATA2!$A$2:$A$482,0)),"")</f>
        <v/>
      </c>
      <c r="H452" s="13" t="str">
        <f>IFERROR(INDEX(DATA2!D$2:D$482,MATCH('Search for Assistance'!$E452,DATA2!$A$2:$A$482,0)),"")</f>
        <v/>
      </c>
      <c r="I452" s="14" t="str">
        <f>IFERROR(INDEX(DATA2!E$2:E$482,MATCH('Search for Assistance'!$E452,DATA2!$A$2:$A$482,0)),"")</f>
        <v/>
      </c>
      <c r="J452" s="14" t="str">
        <f>IFERROR(INDEX(DATA2!F$2:F$482,MATCH('Search for Assistance'!$E452,DATA2!$A$2:$A$482,0)),"")</f>
        <v/>
      </c>
      <c r="K452" s="14" t="str">
        <f>IFERROR(INDEX(DATA2!G$2:G$482,MATCH('Search for Assistance'!$E452,DATA2!$A$2:$A$482,0)),"")</f>
        <v/>
      </c>
      <c r="L452" s="14" t="str">
        <f>IFERROR(INDEX(DATA2!H$2:H$482,MATCH('Search for Assistance'!$E452,DATA2!$A$2:$A$482,0)),"")</f>
        <v/>
      </c>
      <c r="M452" s="14" t="str">
        <f>IFERROR(INDEX(DATA2!I$2:I$482,MATCH('Search for Assistance'!$E452,DATA2!$A$2:$A$482,0)),"")</f>
        <v/>
      </c>
      <c r="N452" s="14" t="str">
        <f>IFERROR(INDEX(DATA2!J$2:J$482,MATCH('Search for Assistance'!$E452,DATA2!$A$2:$A$482,0)),"")</f>
        <v/>
      </c>
      <c r="O452" s="14" t="str">
        <f>IFERROR(INDEX(DATA2!K$2:K$482,MATCH('Search for Assistance'!$E452,DATA2!$A$2:$A$482,0)),"")</f>
        <v/>
      </c>
      <c r="P452" s="14"/>
      <c r="Q452" s="3"/>
    </row>
    <row r="453" spans="5:17" ht="64.150000000000006" customHeight="1" x14ac:dyDescent="0.4">
      <c r="E453" s="4"/>
      <c r="F453" s="12" t="str">
        <f t="shared" si="6"/>
        <v/>
      </c>
      <c r="G453" s="13" t="str">
        <f>IFERROR(INDEX(DATA2!C$2:C$482,MATCH('Search for Assistance'!$E453,DATA2!$A$2:$A$482,0)),"")</f>
        <v/>
      </c>
      <c r="H453" s="13" t="str">
        <f>IFERROR(INDEX(DATA2!D$2:D$482,MATCH('Search for Assistance'!$E453,DATA2!$A$2:$A$482,0)),"")</f>
        <v/>
      </c>
      <c r="I453" s="14" t="str">
        <f>IFERROR(INDEX(DATA2!E$2:E$482,MATCH('Search for Assistance'!$E453,DATA2!$A$2:$A$482,0)),"")</f>
        <v/>
      </c>
      <c r="J453" s="14" t="str">
        <f>IFERROR(INDEX(DATA2!F$2:F$482,MATCH('Search for Assistance'!$E453,DATA2!$A$2:$A$482,0)),"")</f>
        <v/>
      </c>
      <c r="K453" s="14" t="str">
        <f>IFERROR(INDEX(DATA2!G$2:G$482,MATCH('Search for Assistance'!$E453,DATA2!$A$2:$A$482,0)),"")</f>
        <v/>
      </c>
      <c r="L453" s="14" t="str">
        <f>IFERROR(INDEX(DATA2!H$2:H$482,MATCH('Search for Assistance'!$E453,DATA2!$A$2:$A$482,0)),"")</f>
        <v/>
      </c>
      <c r="M453" s="14" t="str">
        <f>IFERROR(INDEX(DATA2!I$2:I$482,MATCH('Search for Assistance'!$E453,DATA2!$A$2:$A$482,0)),"")</f>
        <v/>
      </c>
      <c r="N453" s="14" t="str">
        <f>IFERROR(INDEX(DATA2!J$2:J$482,MATCH('Search for Assistance'!$E453,DATA2!$A$2:$A$482,0)),"")</f>
        <v/>
      </c>
      <c r="O453" s="14" t="str">
        <f>IFERROR(INDEX(DATA2!K$2:K$482,MATCH('Search for Assistance'!$E453,DATA2!$A$2:$A$482,0)),"")</f>
        <v/>
      </c>
      <c r="P453" s="14"/>
      <c r="Q453" s="3"/>
    </row>
    <row r="454" spans="5:17" ht="64.150000000000006" customHeight="1" x14ac:dyDescent="0.4">
      <c r="E454" s="4"/>
      <c r="F454" s="12" t="str">
        <f t="shared" si="6"/>
        <v/>
      </c>
      <c r="G454" s="13" t="str">
        <f>IFERROR(INDEX(DATA2!C$2:C$482,MATCH('Search for Assistance'!$E454,DATA2!$A$2:$A$482,0)),"")</f>
        <v/>
      </c>
      <c r="H454" s="13" t="str">
        <f>IFERROR(INDEX(DATA2!D$2:D$482,MATCH('Search for Assistance'!$E454,DATA2!$A$2:$A$482,0)),"")</f>
        <v/>
      </c>
      <c r="I454" s="14" t="str">
        <f>IFERROR(INDEX(DATA2!E$2:E$482,MATCH('Search for Assistance'!$E454,DATA2!$A$2:$A$482,0)),"")</f>
        <v/>
      </c>
      <c r="J454" s="14" t="str">
        <f>IFERROR(INDEX(DATA2!F$2:F$482,MATCH('Search for Assistance'!$E454,DATA2!$A$2:$A$482,0)),"")</f>
        <v/>
      </c>
      <c r="K454" s="14" t="str">
        <f>IFERROR(INDEX(DATA2!G$2:G$482,MATCH('Search for Assistance'!$E454,DATA2!$A$2:$A$482,0)),"")</f>
        <v/>
      </c>
      <c r="L454" s="14" t="str">
        <f>IFERROR(INDEX(DATA2!H$2:H$482,MATCH('Search for Assistance'!$E454,DATA2!$A$2:$A$482,0)),"")</f>
        <v/>
      </c>
      <c r="M454" s="14" t="str">
        <f>IFERROR(INDEX(DATA2!I$2:I$482,MATCH('Search for Assistance'!$E454,DATA2!$A$2:$A$482,0)),"")</f>
        <v/>
      </c>
      <c r="N454" s="14" t="str">
        <f>IFERROR(INDEX(DATA2!J$2:J$482,MATCH('Search for Assistance'!$E454,DATA2!$A$2:$A$482,0)),"")</f>
        <v/>
      </c>
      <c r="O454" s="14" t="str">
        <f>IFERROR(INDEX(DATA2!K$2:K$482,MATCH('Search for Assistance'!$E454,DATA2!$A$2:$A$482,0)),"")</f>
        <v/>
      </c>
      <c r="P454" s="14"/>
      <c r="Q454" s="3"/>
    </row>
    <row r="455" spans="5:17" ht="64.150000000000006" customHeight="1" x14ac:dyDescent="0.4">
      <c r="E455" s="4"/>
      <c r="F455" s="12" t="str">
        <f t="shared" ref="F455:F500" si="7">HYPERLINK(H455,G455)</f>
        <v/>
      </c>
      <c r="G455" s="13" t="str">
        <f>IFERROR(INDEX(DATA2!C$2:C$482,MATCH('Search for Assistance'!$E455,DATA2!$A$2:$A$482,0)),"")</f>
        <v/>
      </c>
      <c r="H455" s="13" t="str">
        <f>IFERROR(INDEX(DATA2!D$2:D$482,MATCH('Search for Assistance'!$E455,DATA2!$A$2:$A$482,0)),"")</f>
        <v/>
      </c>
      <c r="I455" s="14" t="str">
        <f>IFERROR(INDEX(DATA2!E$2:E$482,MATCH('Search for Assistance'!$E455,DATA2!$A$2:$A$482,0)),"")</f>
        <v/>
      </c>
      <c r="J455" s="14" t="str">
        <f>IFERROR(INDEX(DATA2!F$2:F$482,MATCH('Search for Assistance'!$E455,DATA2!$A$2:$A$482,0)),"")</f>
        <v/>
      </c>
      <c r="K455" s="14" t="str">
        <f>IFERROR(INDEX(DATA2!G$2:G$482,MATCH('Search for Assistance'!$E455,DATA2!$A$2:$A$482,0)),"")</f>
        <v/>
      </c>
      <c r="L455" s="14" t="str">
        <f>IFERROR(INDEX(DATA2!H$2:H$482,MATCH('Search for Assistance'!$E455,DATA2!$A$2:$A$482,0)),"")</f>
        <v/>
      </c>
      <c r="M455" s="14" t="str">
        <f>IFERROR(INDEX(DATA2!I$2:I$482,MATCH('Search for Assistance'!$E455,DATA2!$A$2:$A$482,0)),"")</f>
        <v/>
      </c>
      <c r="N455" s="14" t="str">
        <f>IFERROR(INDEX(DATA2!J$2:J$482,MATCH('Search for Assistance'!$E455,DATA2!$A$2:$A$482,0)),"")</f>
        <v/>
      </c>
      <c r="O455" s="14" t="str">
        <f>IFERROR(INDEX(DATA2!K$2:K$482,MATCH('Search for Assistance'!$E455,DATA2!$A$2:$A$482,0)),"")</f>
        <v/>
      </c>
      <c r="P455" s="14"/>
      <c r="Q455" s="3"/>
    </row>
    <row r="456" spans="5:17" ht="64.150000000000006" customHeight="1" x14ac:dyDescent="0.4">
      <c r="E456" s="4"/>
      <c r="F456" s="12" t="str">
        <f t="shared" si="7"/>
        <v/>
      </c>
      <c r="G456" s="13" t="str">
        <f>IFERROR(INDEX(DATA2!C$2:C$482,MATCH('Search for Assistance'!$E456,DATA2!$A$2:$A$482,0)),"")</f>
        <v/>
      </c>
      <c r="H456" s="13" t="str">
        <f>IFERROR(INDEX(DATA2!D$2:D$482,MATCH('Search for Assistance'!$E456,DATA2!$A$2:$A$482,0)),"")</f>
        <v/>
      </c>
      <c r="I456" s="14" t="str">
        <f>IFERROR(INDEX(DATA2!E$2:E$482,MATCH('Search for Assistance'!$E456,DATA2!$A$2:$A$482,0)),"")</f>
        <v/>
      </c>
      <c r="J456" s="14" t="str">
        <f>IFERROR(INDEX(DATA2!F$2:F$482,MATCH('Search for Assistance'!$E456,DATA2!$A$2:$A$482,0)),"")</f>
        <v/>
      </c>
      <c r="K456" s="14" t="str">
        <f>IFERROR(INDEX(DATA2!G$2:G$482,MATCH('Search for Assistance'!$E456,DATA2!$A$2:$A$482,0)),"")</f>
        <v/>
      </c>
      <c r="L456" s="14" t="str">
        <f>IFERROR(INDEX(DATA2!H$2:H$482,MATCH('Search for Assistance'!$E456,DATA2!$A$2:$A$482,0)),"")</f>
        <v/>
      </c>
      <c r="M456" s="14" t="str">
        <f>IFERROR(INDEX(DATA2!I$2:I$482,MATCH('Search for Assistance'!$E456,DATA2!$A$2:$A$482,0)),"")</f>
        <v/>
      </c>
      <c r="N456" s="14" t="str">
        <f>IFERROR(INDEX(DATA2!J$2:J$482,MATCH('Search for Assistance'!$E456,DATA2!$A$2:$A$482,0)),"")</f>
        <v/>
      </c>
      <c r="O456" s="14" t="str">
        <f>IFERROR(INDEX(DATA2!K$2:K$482,MATCH('Search for Assistance'!$E456,DATA2!$A$2:$A$482,0)),"")</f>
        <v/>
      </c>
      <c r="P456" s="14"/>
      <c r="Q456" s="3"/>
    </row>
    <row r="457" spans="5:17" ht="64.150000000000006" customHeight="1" x14ac:dyDescent="0.4">
      <c r="E457" s="4"/>
      <c r="F457" s="12" t="str">
        <f t="shared" si="7"/>
        <v/>
      </c>
      <c r="G457" s="13" t="str">
        <f>IFERROR(INDEX(DATA2!C$2:C$482,MATCH('Search for Assistance'!$E457,DATA2!$A$2:$A$482,0)),"")</f>
        <v/>
      </c>
      <c r="H457" s="13" t="str">
        <f>IFERROR(INDEX(DATA2!D$2:D$482,MATCH('Search for Assistance'!$E457,DATA2!$A$2:$A$482,0)),"")</f>
        <v/>
      </c>
      <c r="I457" s="14" t="str">
        <f>IFERROR(INDEX(DATA2!E$2:E$482,MATCH('Search for Assistance'!$E457,DATA2!$A$2:$A$482,0)),"")</f>
        <v/>
      </c>
      <c r="J457" s="14" t="str">
        <f>IFERROR(INDEX(DATA2!F$2:F$482,MATCH('Search for Assistance'!$E457,DATA2!$A$2:$A$482,0)),"")</f>
        <v/>
      </c>
      <c r="K457" s="14" t="str">
        <f>IFERROR(INDEX(DATA2!G$2:G$482,MATCH('Search for Assistance'!$E457,DATA2!$A$2:$A$482,0)),"")</f>
        <v/>
      </c>
      <c r="L457" s="14" t="str">
        <f>IFERROR(INDEX(DATA2!H$2:H$482,MATCH('Search for Assistance'!$E457,DATA2!$A$2:$A$482,0)),"")</f>
        <v/>
      </c>
      <c r="M457" s="14" t="str">
        <f>IFERROR(INDEX(DATA2!I$2:I$482,MATCH('Search for Assistance'!$E457,DATA2!$A$2:$A$482,0)),"")</f>
        <v/>
      </c>
      <c r="N457" s="14" t="str">
        <f>IFERROR(INDEX(DATA2!J$2:J$482,MATCH('Search for Assistance'!$E457,DATA2!$A$2:$A$482,0)),"")</f>
        <v/>
      </c>
      <c r="O457" s="14" t="str">
        <f>IFERROR(INDEX(DATA2!K$2:K$482,MATCH('Search for Assistance'!$E457,DATA2!$A$2:$A$482,0)),"")</f>
        <v/>
      </c>
      <c r="P457" s="14"/>
      <c r="Q457" s="3"/>
    </row>
    <row r="458" spans="5:17" ht="64.150000000000006" customHeight="1" x14ac:dyDescent="0.4">
      <c r="E458" s="4"/>
      <c r="F458" s="12" t="str">
        <f t="shared" si="7"/>
        <v/>
      </c>
      <c r="G458" s="13" t="str">
        <f>IFERROR(INDEX(DATA2!C$2:C$482,MATCH('Search for Assistance'!$E458,DATA2!$A$2:$A$482,0)),"")</f>
        <v/>
      </c>
      <c r="H458" s="13" t="str">
        <f>IFERROR(INDEX(DATA2!D$2:D$482,MATCH('Search for Assistance'!$E458,DATA2!$A$2:$A$482,0)),"")</f>
        <v/>
      </c>
      <c r="I458" s="14" t="str">
        <f>IFERROR(INDEX(DATA2!E$2:E$482,MATCH('Search for Assistance'!$E458,DATA2!$A$2:$A$482,0)),"")</f>
        <v/>
      </c>
      <c r="J458" s="14" t="str">
        <f>IFERROR(INDEX(DATA2!F$2:F$482,MATCH('Search for Assistance'!$E458,DATA2!$A$2:$A$482,0)),"")</f>
        <v/>
      </c>
      <c r="K458" s="14" t="str">
        <f>IFERROR(INDEX(DATA2!G$2:G$482,MATCH('Search for Assistance'!$E458,DATA2!$A$2:$A$482,0)),"")</f>
        <v/>
      </c>
      <c r="L458" s="14" t="str">
        <f>IFERROR(INDEX(DATA2!H$2:H$482,MATCH('Search for Assistance'!$E458,DATA2!$A$2:$A$482,0)),"")</f>
        <v/>
      </c>
      <c r="M458" s="14" t="str">
        <f>IFERROR(INDEX(DATA2!I$2:I$482,MATCH('Search for Assistance'!$E458,DATA2!$A$2:$A$482,0)),"")</f>
        <v/>
      </c>
      <c r="N458" s="14" t="str">
        <f>IFERROR(INDEX(DATA2!J$2:J$482,MATCH('Search for Assistance'!$E458,DATA2!$A$2:$A$482,0)),"")</f>
        <v/>
      </c>
      <c r="O458" s="14" t="str">
        <f>IFERROR(INDEX(DATA2!K$2:K$482,MATCH('Search for Assistance'!$E458,DATA2!$A$2:$A$482,0)),"")</f>
        <v/>
      </c>
      <c r="P458" s="14"/>
      <c r="Q458" s="3"/>
    </row>
    <row r="459" spans="5:17" ht="64.150000000000006" customHeight="1" x14ac:dyDescent="0.4">
      <c r="E459" s="4"/>
      <c r="F459" s="12" t="str">
        <f t="shared" si="7"/>
        <v/>
      </c>
      <c r="G459" s="13" t="str">
        <f>IFERROR(INDEX(DATA2!C$2:C$482,MATCH('Search for Assistance'!$E459,DATA2!$A$2:$A$482,0)),"")</f>
        <v/>
      </c>
      <c r="H459" s="13" t="str">
        <f>IFERROR(INDEX(DATA2!D$2:D$482,MATCH('Search for Assistance'!$E459,DATA2!$A$2:$A$482,0)),"")</f>
        <v/>
      </c>
      <c r="I459" s="14" t="str">
        <f>IFERROR(INDEX(DATA2!E$2:E$482,MATCH('Search for Assistance'!$E459,DATA2!$A$2:$A$482,0)),"")</f>
        <v/>
      </c>
      <c r="J459" s="14" t="str">
        <f>IFERROR(INDEX(DATA2!F$2:F$482,MATCH('Search for Assistance'!$E459,DATA2!$A$2:$A$482,0)),"")</f>
        <v/>
      </c>
      <c r="K459" s="14" t="str">
        <f>IFERROR(INDEX(DATA2!G$2:G$482,MATCH('Search for Assistance'!$E459,DATA2!$A$2:$A$482,0)),"")</f>
        <v/>
      </c>
      <c r="L459" s="14" t="str">
        <f>IFERROR(INDEX(DATA2!H$2:H$482,MATCH('Search for Assistance'!$E459,DATA2!$A$2:$A$482,0)),"")</f>
        <v/>
      </c>
      <c r="M459" s="14" t="str">
        <f>IFERROR(INDEX(DATA2!I$2:I$482,MATCH('Search for Assistance'!$E459,DATA2!$A$2:$A$482,0)),"")</f>
        <v/>
      </c>
      <c r="N459" s="14" t="str">
        <f>IFERROR(INDEX(DATA2!J$2:J$482,MATCH('Search for Assistance'!$E459,DATA2!$A$2:$A$482,0)),"")</f>
        <v/>
      </c>
      <c r="O459" s="14" t="str">
        <f>IFERROR(INDEX(DATA2!K$2:K$482,MATCH('Search for Assistance'!$E459,DATA2!$A$2:$A$482,0)),"")</f>
        <v/>
      </c>
      <c r="P459" s="14"/>
      <c r="Q459" s="3"/>
    </row>
    <row r="460" spans="5:17" ht="64.150000000000006" customHeight="1" x14ac:dyDescent="0.4">
      <c r="E460" s="4"/>
      <c r="F460" s="12" t="str">
        <f t="shared" si="7"/>
        <v/>
      </c>
      <c r="G460" s="13" t="str">
        <f>IFERROR(INDEX(DATA2!C$2:C$482,MATCH('Search for Assistance'!$E460,DATA2!$A$2:$A$482,0)),"")</f>
        <v/>
      </c>
      <c r="H460" s="13" t="str">
        <f>IFERROR(INDEX(DATA2!D$2:D$482,MATCH('Search for Assistance'!$E460,DATA2!$A$2:$A$482,0)),"")</f>
        <v/>
      </c>
      <c r="I460" s="14" t="str">
        <f>IFERROR(INDEX(DATA2!E$2:E$482,MATCH('Search for Assistance'!$E460,DATA2!$A$2:$A$482,0)),"")</f>
        <v/>
      </c>
      <c r="J460" s="14" t="str">
        <f>IFERROR(INDEX(DATA2!F$2:F$482,MATCH('Search for Assistance'!$E460,DATA2!$A$2:$A$482,0)),"")</f>
        <v/>
      </c>
      <c r="K460" s="14" t="str">
        <f>IFERROR(INDEX(DATA2!G$2:G$482,MATCH('Search for Assistance'!$E460,DATA2!$A$2:$A$482,0)),"")</f>
        <v/>
      </c>
      <c r="L460" s="14" t="str">
        <f>IFERROR(INDEX(DATA2!H$2:H$482,MATCH('Search for Assistance'!$E460,DATA2!$A$2:$A$482,0)),"")</f>
        <v/>
      </c>
      <c r="M460" s="14" t="str">
        <f>IFERROR(INDEX(DATA2!I$2:I$482,MATCH('Search for Assistance'!$E460,DATA2!$A$2:$A$482,0)),"")</f>
        <v/>
      </c>
      <c r="N460" s="14" t="str">
        <f>IFERROR(INDEX(DATA2!J$2:J$482,MATCH('Search for Assistance'!$E460,DATA2!$A$2:$A$482,0)),"")</f>
        <v/>
      </c>
      <c r="O460" s="14" t="str">
        <f>IFERROR(INDEX(DATA2!K$2:K$482,MATCH('Search for Assistance'!$E460,DATA2!$A$2:$A$482,0)),"")</f>
        <v/>
      </c>
      <c r="P460" s="14"/>
      <c r="Q460" s="3"/>
    </row>
    <row r="461" spans="5:17" ht="64.150000000000006" customHeight="1" x14ac:dyDescent="0.4">
      <c r="E461" s="4"/>
      <c r="F461" s="12" t="str">
        <f t="shared" si="7"/>
        <v/>
      </c>
      <c r="G461" s="13" t="str">
        <f>IFERROR(INDEX(DATA2!C$2:C$482,MATCH('Search for Assistance'!$E461,DATA2!$A$2:$A$482,0)),"")</f>
        <v/>
      </c>
      <c r="H461" s="13" t="str">
        <f>IFERROR(INDEX(DATA2!D$2:D$482,MATCH('Search for Assistance'!$E461,DATA2!$A$2:$A$482,0)),"")</f>
        <v/>
      </c>
      <c r="I461" s="14" t="str">
        <f>IFERROR(INDEX(DATA2!E$2:E$482,MATCH('Search for Assistance'!$E461,DATA2!$A$2:$A$482,0)),"")</f>
        <v/>
      </c>
      <c r="J461" s="14" t="str">
        <f>IFERROR(INDEX(DATA2!F$2:F$482,MATCH('Search for Assistance'!$E461,DATA2!$A$2:$A$482,0)),"")</f>
        <v/>
      </c>
      <c r="K461" s="14" t="str">
        <f>IFERROR(INDEX(DATA2!G$2:G$482,MATCH('Search for Assistance'!$E461,DATA2!$A$2:$A$482,0)),"")</f>
        <v/>
      </c>
      <c r="L461" s="14" t="str">
        <f>IFERROR(INDEX(DATA2!H$2:H$482,MATCH('Search for Assistance'!$E461,DATA2!$A$2:$A$482,0)),"")</f>
        <v/>
      </c>
      <c r="M461" s="14" t="str">
        <f>IFERROR(INDEX(DATA2!I$2:I$482,MATCH('Search for Assistance'!$E461,DATA2!$A$2:$A$482,0)),"")</f>
        <v/>
      </c>
      <c r="N461" s="14" t="str">
        <f>IFERROR(INDEX(DATA2!J$2:J$482,MATCH('Search for Assistance'!$E461,DATA2!$A$2:$A$482,0)),"")</f>
        <v/>
      </c>
      <c r="O461" s="14" t="str">
        <f>IFERROR(INDEX(DATA2!K$2:K$482,MATCH('Search for Assistance'!$E461,DATA2!$A$2:$A$482,0)),"")</f>
        <v/>
      </c>
      <c r="P461" s="14"/>
      <c r="Q461" s="3"/>
    </row>
    <row r="462" spans="5:17" ht="64.150000000000006" customHeight="1" x14ac:dyDescent="0.4">
      <c r="E462" s="4"/>
      <c r="F462" s="12" t="str">
        <f t="shared" si="7"/>
        <v/>
      </c>
      <c r="G462" s="13" t="str">
        <f>IFERROR(INDEX(DATA2!C$2:C$482,MATCH('Search for Assistance'!$E462,DATA2!$A$2:$A$482,0)),"")</f>
        <v/>
      </c>
      <c r="H462" s="13" t="str">
        <f>IFERROR(INDEX(DATA2!D$2:D$482,MATCH('Search for Assistance'!$E462,DATA2!$A$2:$A$482,0)),"")</f>
        <v/>
      </c>
      <c r="I462" s="14" t="str">
        <f>IFERROR(INDEX(DATA2!E$2:E$482,MATCH('Search for Assistance'!$E462,DATA2!$A$2:$A$482,0)),"")</f>
        <v/>
      </c>
      <c r="J462" s="14" t="str">
        <f>IFERROR(INDEX(DATA2!F$2:F$482,MATCH('Search for Assistance'!$E462,DATA2!$A$2:$A$482,0)),"")</f>
        <v/>
      </c>
      <c r="K462" s="14" t="str">
        <f>IFERROR(INDEX(DATA2!G$2:G$482,MATCH('Search for Assistance'!$E462,DATA2!$A$2:$A$482,0)),"")</f>
        <v/>
      </c>
      <c r="L462" s="14" t="str">
        <f>IFERROR(INDEX(DATA2!H$2:H$482,MATCH('Search for Assistance'!$E462,DATA2!$A$2:$A$482,0)),"")</f>
        <v/>
      </c>
      <c r="M462" s="14" t="str">
        <f>IFERROR(INDEX(DATA2!I$2:I$482,MATCH('Search for Assistance'!$E462,DATA2!$A$2:$A$482,0)),"")</f>
        <v/>
      </c>
      <c r="N462" s="14" t="str">
        <f>IFERROR(INDEX(DATA2!J$2:J$482,MATCH('Search for Assistance'!$E462,DATA2!$A$2:$A$482,0)),"")</f>
        <v/>
      </c>
      <c r="O462" s="14" t="str">
        <f>IFERROR(INDEX(DATA2!K$2:K$482,MATCH('Search for Assistance'!$E462,DATA2!$A$2:$A$482,0)),"")</f>
        <v/>
      </c>
      <c r="P462" s="14"/>
      <c r="Q462" s="3"/>
    </row>
    <row r="463" spans="5:17" ht="64.150000000000006" customHeight="1" x14ac:dyDescent="0.4">
      <c r="E463" s="4"/>
      <c r="F463" s="12" t="str">
        <f t="shared" si="7"/>
        <v/>
      </c>
      <c r="G463" s="13" t="str">
        <f>IFERROR(INDEX(DATA2!C$2:C$482,MATCH('Search for Assistance'!$E463,DATA2!$A$2:$A$482,0)),"")</f>
        <v/>
      </c>
      <c r="H463" s="13" t="str">
        <f>IFERROR(INDEX(DATA2!D$2:D$482,MATCH('Search for Assistance'!$E463,DATA2!$A$2:$A$482,0)),"")</f>
        <v/>
      </c>
      <c r="I463" s="14" t="str">
        <f>IFERROR(INDEX(DATA2!E$2:E$482,MATCH('Search for Assistance'!$E463,DATA2!$A$2:$A$482,0)),"")</f>
        <v/>
      </c>
      <c r="J463" s="14" t="str">
        <f>IFERROR(INDEX(DATA2!F$2:F$482,MATCH('Search for Assistance'!$E463,DATA2!$A$2:$A$482,0)),"")</f>
        <v/>
      </c>
      <c r="K463" s="14" t="str">
        <f>IFERROR(INDEX(DATA2!G$2:G$482,MATCH('Search for Assistance'!$E463,DATA2!$A$2:$A$482,0)),"")</f>
        <v/>
      </c>
      <c r="L463" s="14" t="str">
        <f>IFERROR(INDEX(DATA2!H$2:H$482,MATCH('Search for Assistance'!$E463,DATA2!$A$2:$A$482,0)),"")</f>
        <v/>
      </c>
      <c r="M463" s="14" t="str">
        <f>IFERROR(INDEX(DATA2!I$2:I$482,MATCH('Search for Assistance'!$E463,DATA2!$A$2:$A$482,0)),"")</f>
        <v/>
      </c>
      <c r="N463" s="14" t="str">
        <f>IFERROR(INDEX(DATA2!J$2:J$482,MATCH('Search for Assistance'!$E463,DATA2!$A$2:$A$482,0)),"")</f>
        <v/>
      </c>
      <c r="O463" s="14" t="str">
        <f>IFERROR(INDEX(DATA2!K$2:K$482,MATCH('Search for Assistance'!$E463,DATA2!$A$2:$A$482,0)),"")</f>
        <v/>
      </c>
      <c r="P463" s="14"/>
      <c r="Q463" s="3"/>
    </row>
    <row r="464" spans="5:17" ht="64.150000000000006" customHeight="1" x14ac:dyDescent="0.4">
      <c r="E464" s="4"/>
      <c r="F464" s="12" t="str">
        <f t="shared" si="7"/>
        <v/>
      </c>
      <c r="G464" s="13" t="str">
        <f>IFERROR(INDEX(DATA2!C$2:C$482,MATCH('Search for Assistance'!$E464,DATA2!$A$2:$A$482,0)),"")</f>
        <v/>
      </c>
      <c r="H464" s="13" t="str">
        <f>IFERROR(INDEX(DATA2!D$2:D$482,MATCH('Search for Assistance'!$E464,DATA2!$A$2:$A$482,0)),"")</f>
        <v/>
      </c>
      <c r="I464" s="14" t="str">
        <f>IFERROR(INDEX(DATA2!E$2:E$482,MATCH('Search for Assistance'!$E464,DATA2!$A$2:$A$482,0)),"")</f>
        <v/>
      </c>
      <c r="J464" s="14" t="str">
        <f>IFERROR(INDEX(DATA2!F$2:F$482,MATCH('Search for Assistance'!$E464,DATA2!$A$2:$A$482,0)),"")</f>
        <v/>
      </c>
      <c r="K464" s="14" t="str">
        <f>IFERROR(INDEX(DATA2!G$2:G$482,MATCH('Search for Assistance'!$E464,DATA2!$A$2:$A$482,0)),"")</f>
        <v/>
      </c>
      <c r="L464" s="14" t="str">
        <f>IFERROR(INDEX(DATA2!H$2:H$482,MATCH('Search for Assistance'!$E464,DATA2!$A$2:$A$482,0)),"")</f>
        <v/>
      </c>
      <c r="M464" s="14" t="str">
        <f>IFERROR(INDEX(DATA2!I$2:I$482,MATCH('Search for Assistance'!$E464,DATA2!$A$2:$A$482,0)),"")</f>
        <v/>
      </c>
      <c r="N464" s="14" t="str">
        <f>IFERROR(INDEX(DATA2!J$2:J$482,MATCH('Search for Assistance'!$E464,DATA2!$A$2:$A$482,0)),"")</f>
        <v/>
      </c>
      <c r="O464" s="14" t="str">
        <f>IFERROR(INDEX(DATA2!K$2:K$482,MATCH('Search for Assistance'!$E464,DATA2!$A$2:$A$482,0)),"")</f>
        <v/>
      </c>
      <c r="P464" s="14"/>
      <c r="Q464" s="3"/>
    </row>
    <row r="465" spans="5:17" ht="64.150000000000006" customHeight="1" x14ac:dyDescent="0.4">
      <c r="E465" s="4"/>
      <c r="F465" s="12" t="str">
        <f t="shared" si="7"/>
        <v/>
      </c>
      <c r="G465" s="13" t="str">
        <f>IFERROR(INDEX(DATA2!C$2:C$482,MATCH('Search for Assistance'!$E465,DATA2!$A$2:$A$482,0)),"")</f>
        <v/>
      </c>
      <c r="H465" s="13" t="str">
        <f>IFERROR(INDEX(DATA2!D$2:D$482,MATCH('Search for Assistance'!$E465,DATA2!$A$2:$A$482,0)),"")</f>
        <v/>
      </c>
      <c r="I465" s="14" t="str">
        <f>IFERROR(INDEX(DATA2!E$2:E$482,MATCH('Search for Assistance'!$E465,DATA2!$A$2:$A$482,0)),"")</f>
        <v/>
      </c>
      <c r="J465" s="14" t="str">
        <f>IFERROR(INDEX(DATA2!F$2:F$482,MATCH('Search for Assistance'!$E465,DATA2!$A$2:$A$482,0)),"")</f>
        <v/>
      </c>
      <c r="K465" s="14" t="str">
        <f>IFERROR(INDEX(DATA2!G$2:G$482,MATCH('Search for Assistance'!$E465,DATA2!$A$2:$A$482,0)),"")</f>
        <v/>
      </c>
      <c r="L465" s="14" t="str">
        <f>IFERROR(INDEX(DATA2!H$2:H$482,MATCH('Search for Assistance'!$E465,DATA2!$A$2:$A$482,0)),"")</f>
        <v/>
      </c>
      <c r="M465" s="14" t="str">
        <f>IFERROR(INDEX(DATA2!I$2:I$482,MATCH('Search for Assistance'!$E465,DATA2!$A$2:$A$482,0)),"")</f>
        <v/>
      </c>
      <c r="N465" s="14" t="str">
        <f>IFERROR(INDEX(DATA2!J$2:J$482,MATCH('Search for Assistance'!$E465,DATA2!$A$2:$A$482,0)),"")</f>
        <v/>
      </c>
      <c r="O465" s="14" t="str">
        <f>IFERROR(INDEX(DATA2!K$2:K$482,MATCH('Search for Assistance'!$E465,DATA2!$A$2:$A$482,0)),"")</f>
        <v/>
      </c>
      <c r="P465" s="14"/>
      <c r="Q465" s="3"/>
    </row>
    <row r="466" spans="5:17" ht="64.150000000000006" customHeight="1" x14ac:dyDescent="0.4">
      <c r="E466" s="4"/>
      <c r="F466" s="12" t="str">
        <f t="shared" si="7"/>
        <v/>
      </c>
      <c r="G466" s="13" t="str">
        <f>IFERROR(INDEX(DATA2!C$2:C$482,MATCH('Search for Assistance'!$E466,DATA2!$A$2:$A$482,0)),"")</f>
        <v/>
      </c>
      <c r="H466" s="13" t="str">
        <f>IFERROR(INDEX(DATA2!D$2:D$482,MATCH('Search for Assistance'!$E466,DATA2!$A$2:$A$482,0)),"")</f>
        <v/>
      </c>
      <c r="I466" s="14" t="str">
        <f>IFERROR(INDEX(DATA2!E$2:E$482,MATCH('Search for Assistance'!$E466,DATA2!$A$2:$A$482,0)),"")</f>
        <v/>
      </c>
      <c r="J466" s="14" t="str">
        <f>IFERROR(INDEX(DATA2!F$2:F$482,MATCH('Search for Assistance'!$E466,DATA2!$A$2:$A$482,0)),"")</f>
        <v/>
      </c>
      <c r="K466" s="14" t="str">
        <f>IFERROR(INDEX(DATA2!G$2:G$482,MATCH('Search for Assistance'!$E466,DATA2!$A$2:$A$482,0)),"")</f>
        <v/>
      </c>
      <c r="L466" s="14" t="str">
        <f>IFERROR(INDEX(DATA2!H$2:H$482,MATCH('Search for Assistance'!$E466,DATA2!$A$2:$A$482,0)),"")</f>
        <v/>
      </c>
      <c r="M466" s="14" t="str">
        <f>IFERROR(INDEX(DATA2!I$2:I$482,MATCH('Search for Assistance'!$E466,DATA2!$A$2:$A$482,0)),"")</f>
        <v/>
      </c>
      <c r="N466" s="14" t="str">
        <f>IFERROR(INDEX(DATA2!J$2:J$482,MATCH('Search for Assistance'!$E466,DATA2!$A$2:$A$482,0)),"")</f>
        <v/>
      </c>
      <c r="O466" s="14" t="str">
        <f>IFERROR(INDEX(DATA2!K$2:K$482,MATCH('Search for Assistance'!$E466,DATA2!$A$2:$A$482,0)),"")</f>
        <v/>
      </c>
      <c r="P466" s="14"/>
      <c r="Q466" s="3"/>
    </row>
    <row r="467" spans="5:17" ht="64.150000000000006" customHeight="1" x14ac:dyDescent="0.4">
      <c r="E467" s="4"/>
      <c r="F467" s="12" t="str">
        <f t="shared" si="7"/>
        <v/>
      </c>
      <c r="G467" s="13" t="str">
        <f>IFERROR(INDEX(DATA2!C$2:C$482,MATCH('Search for Assistance'!$E467,DATA2!$A$2:$A$482,0)),"")</f>
        <v/>
      </c>
      <c r="H467" s="13" t="str">
        <f>IFERROR(INDEX(DATA2!D$2:D$482,MATCH('Search for Assistance'!$E467,DATA2!$A$2:$A$482,0)),"")</f>
        <v/>
      </c>
      <c r="I467" s="14" t="str">
        <f>IFERROR(INDEX(DATA2!E$2:E$482,MATCH('Search for Assistance'!$E467,DATA2!$A$2:$A$482,0)),"")</f>
        <v/>
      </c>
      <c r="J467" s="14" t="str">
        <f>IFERROR(INDEX(DATA2!F$2:F$482,MATCH('Search for Assistance'!$E467,DATA2!$A$2:$A$482,0)),"")</f>
        <v/>
      </c>
      <c r="K467" s="14" t="str">
        <f>IFERROR(INDEX(DATA2!G$2:G$482,MATCH('Search for Assistance'!$E467,DATA2!$A$2:$A$482,0)),"")</f>
        <v/>
      </c>
      <c r="L467" s="14" t="str">
        <f>IFERROR(INDEX(DATA2!H$2:H$482,MATCH('Search for Assistance'!$E467,DATA2!$A$2:$A$482,0)),"")</f>
        <v/>
      </c>
      <c r="M467" s="14" t="str">
        <f>IFERROR(INDEX(DATA2!I$2:I$482,MATCH('Search for Assistance'!$E467,DATA2!$A$2:$A$482,0)),"")</f>
        <v/>
      </c>
      <c r="N467" s="14" t="str">
        <f>IFERROR(INDEX(DATA2!J$2:J$482,MATCH('Search for Assistance'!$E467,DATA2!$A$2:$A$482,0)),"")</f>
        <v/>
      </c>
      <c r="O467" s="14" t="str">
        <f>IFERROR(INDEX(DATA2!K$2:K$482,MATCH('Search for Assistance'!$E467,DATA2!$A$2:$A$482,0)),"")</f>
        <v/>
      </c>
      <c r="P467" s="14"/>
      <c r="Q467" s="3"/>
    </row>
    <row r="468" spans="5:17" ht="64.150000000000006" customHeight="1" x14ac:dyDescent="0.4">
      <c r="E468" s="4"/>
      <c r="F468" s="12" t="str">
        <f t="shared" si="7"/>
        <v/>
      </c>
      <c r="G468" s="13" t="str">
        <f>IFERROR(INDEX(DATA2!C$2:C$482,MATCH('Search for Assistance'!$E468,DATA2!$A$2:$A$482,0)),"")</f>
        <v/>
      </c>
      <c r="H468" s="13" t="str">
        <f>IFERROR(INDEX(DATA2!D$2:D$482,MATCH('Search for Assistance'!$E468,DATA2!$A$2:$A$482,0)),"")</f>
        <v/>
      </c>
      <c r="I468" s="14" t="str">
        <f>IFERROR(INDEX(DATA2!E$2:E$482,MATCH('Search for Assistance'!$E468,DATA2!$A$2:$A$482,0)),"")</f>
        <v/>
      </c>
      <c r="J468" s="14" t="str">
        <f>IFERROR(INDEX(DATA2!F$2:F$482,MATCH('Search for Assistance'!$E468,DATA2!$A$2:$A$482,0)),"")</f>
        <v/>
      </c>
      <c r="K468" s="14" t="str">
        <f>IFERROR(INDEX(DATA2!G$2:G$482,MATCH('Search for Assistance'!$E468,DATA2!$A$2:$A$482,0)),"")</f>
        <v/>
      </c>
      <c r="L468" s="14" t="str">
        <f>IFERROR(INDEX(DATA2!H$2:H$482,MATCH('Search for Assistance'!$E468,DATA2!$A$2:$A$482,0)),"")</f>
        <v/>
      </c>
      <c r="M468" s="14" t="str">
        <f>IFERROR(INDEX(DATA2!I$2:I$482,MATCH('Search for Assistance'!$E468,DATA2!$A$2:$A$482,0)),"")</f>
        <v/>
      </c>
      <c r="N468" s="14" t="str">
        <f>IFERROR(INDEX(DATA2!J$2:J$482,MATCH('Search for Assistance'!$E468,DATA2!$A$2:$A$482,0)),"")</f>
        <v/>
      </c>
      <c r="O468" s="14" t="str">
        <f>IFERROR(INDEX(DATA2!K$2:K$482,MATCH('Search for Assistance'!$E468,DATA2!$A$2:$A$482,0)),"")</f>
        <v/>
      </c>
      <c r="P468" s="14"/>
      <c r="Q468" s="3"/>
    </row>
    <row r="469" spans="5:17" ht="64.150000000000006" customHeight="1" x14ac:dyDescent="0.4">
      <c r="E469" s="4"/>
      <c r="F469" s="12" t="str">
        <f t="shared" si="7"/>
        <v/>
      </c>
      <c r="G469" s="13" t="str">
        <f>IFERROR(INDEX(DATA2!C$2:C$482,MATCH('Search for Assistance'!$E469,DATA2!$A$2:$A$482,0)),"")</f>
        <v/>
      </c>
      <c r="H469" s="13" t="str">
        <f>IFERROR(INDEX(DATA2!D$2:D$482,MATCH('Search for Assistance'!$E469,DATA2!$A$2:$A$482,0)),"")</f>
        <v/>
      </c>
      <c r="I469" s="14" t="str">
        <f>IFERROR(INDEX(DATA2!E$2:E$482,MATCH('Search for Assistance'!$E469,DATA2!$A$2:$A$482,0)),"")</f>
        <v/>
      </c>
      <c r="J469" s="14" t="str">
        <f>IFERROR(INDEX(DATA2!F$2:F$482,MATCH('Search for Assistance'!$E469,DATA2!$A$2:$A$482,0)),"")</f>
        <v/>
      </c>
      <c r="K469" s="14" t="str">
        <f>IFERROR(INDEX(DATA2!G$2:G$482,MATCH('Search for Assistance'!$E469,DATA2!$A$2:$A$482,0)),"")</f>
        <v/>
      </c>
      <c r="L469" s="14" t="str">
        <f>IFERROR(INDEX(DATA2!H$2:H$482,MATCH('Search for Assistance'!$E469,DATA2!$A$2:$A$482,0)),"")</f>
        <v/>
      </c>
      <c r="M469" s="14" t="str">
        <f>IFERROR(INDEX(DATA2!I$2:I$482,MATCH('Search for Assistance'!$E469,DATA2!$A$2:$A$482,0)),"")</f>
        <v/>
      </c>
      <c r="N469" s="14" t="str">
        <f>IFERROR(INDEX(DATA2!J$2:J$482,MATCH('Search for Assistance'!$E469,DATA2!$A$2:$A$482,0)),"")</f>
        <v/>
      </c>
      <c r="O469" s="14" t="str">
        <f>IFERROR(INDEX(DATA2!K$2:K$482,MATCH('Search for Assistance'!$E469,DATA2!$A$2:$A$482,0)),"")</f>
        <v/>
      </c>
      <c r="P469" s="14"/>
      <c r="Q469" s="3"/>
    </row>
    <row r="470" spans="5:17" ht="64.150000000000006" customHeight="1" x14ac:dyDescent="0.4">
      <c r="E470" s="4"/>
      <c r="F470" s="12" t="str">
        <f t="shared" si="7"/>
        <v/>
      </c>
      <c r="G470" s="13" t="str">
        <f>IFERROR(INDEX(DATA2!C$2:C$482,MATCH('Search for Assistance'!$E470,DATA2!$A$2:$A$482,0)),"")</f>
        <v/>
      </c>
      <c r="H470" s="13" t="str">
        <f>IFERROR(INDEX(DATA2!D$2:D$482,MATCH('Search for Assistance'!$E470,DATA2!$A$2:$A$482,0)),"")</f>
        <v/>
      </c>
      <c r="I470" s="14" t="str">
        <f>IFERROR(INDEX(DATA2!E$2:E$482,MATCH('Search for Assistance'!$E470,DATA2!$A$2:$A$482,0)),"")</f>
        <v/>
      </c>
      <c r="J470" s="14" t="str">
        <f>IFERROR(INDEX(DATA2!F$2:F$482,MATCH('Search for Assistance'!$E470,DATA2!$A$2:$A$482,0)),"")</f>
        <v/>
      </c>
      <c r="K470" s="14" t="str">
        <f>IFERROR(INDEX(DATA2!G$2:G$482,MATCH('Search for Assistance'!$E470,DATA2!$A$2:$A$482,0)),"")</f>
        <v/>
      </c>
      <c r="L470" s="14" t="str">
        <f>IFERROR(INDEX(DATA2!H$2:H$482,MATCH('Search for Assistance'!$E470,DATA2!$A$2:$A$482,0)),"")</f>
        <v/>
      </c>
      <c r="M470" s="14" t="str">
        <f>IFERROR(INDEX(DATA2!I$2:I$482,MATCH('Search for Assistance'!$E470,DATA2!$A$2:$A$482,0)),"")</f>
        <v/>
      </c>
      <c r="N470" s="14" t="str">
        <f>IFERROR(INDEX(DATA2!J$2:J$482,MATCH('Search for Assistance'!$E470,DATA2!$A$2:$A$482,0)),"")</f>
        <v/>
      </c>
      <c r="O470" s="14" t="str">
        <f>IFERROR(INDEX(DATA2!K$2:K$482,MATCH('Search for Assistance'!$E470,DATA2!$A$2:$A$482,0)),"")</f>
        <v/>
      </c>
      <c r="P470" s="14"/>
      <c r="Q470" s="3"/>
    </row>
    <row r="471" spans="5:17" ht="64.150000000000006" customHeight="1" x14ac:dyDescent="0.4">
      <c r="E471" s="4"/>
      <c r="F471" s="12" t="str">
        <f t="shared" si="7"/>
        <v/>
      </c>
      <c r="G471" s="13" t="str">
        <f>IFERROR(INDEX(DATA2!C$2:C$482,MATCH('Search for Assistance'!$E471,DATA2!$A$2:$A$482,0)),"")</f>
        <v/>
      </c>
      <c r="H471" s="13" t="str">
        <f>IFERROR(INDEX(DATA2!D$2:D$482,MATCH('Search for Assistance'!$E471,DATA2!$A$2:$A$482,0)),"")</f>
        <v/>
      </c>
      <c r="I471" s="14" t="str">
        <f>IFERROR(INDEX(DATA2!E$2:E$482,MATCH('Search for Assistance'!$E471,DATA2!$A$2:$A$482,0)),"")</f>
        <v/>
      </c>
      <c r="J471" s="14" t="str">
        <f>IFERROR(INDEX(DATA2!F$2:F$482,MATCH('Search for Assistance'!$E471,DATA2!$A$2:$A$482,0)),"")</f>
        <v/>
      </c>
      <c r="K471" s="14" t="str">
        <f>IFERROR(INDEX(DATA2!G$2:G$482,MATCH('Search for Assistance'!$E471,DATA2!$A$2:$A$482,0)),"")</f>
        <v/>
      </c>
      <c r="L471" s="14" t="str">
        <f>IFERROR(INDEX(DATA2!H$2:H$482,MATCH('Search for Assistance'!$E471,DATA2!$A$2:$A$482,0)),"")</f>
        <v/>
      </c>
      <c r="M471" s="14" t="str">
        <f>IFERROR(INDEX(DATA2!I$2:I$482,MATCH('Search for Assistance'!$E471,DATA2!$A$2:$A$482,0)),"")</f>
        <v/>
      </c>
      <c r="N471" s="14" t="str">
        <f>IFERROR(INDEX(DATA2!J$2:J$482,MATCH('Search for Assistance'!$E471,DATA2!$A$2:$A$482,0)),"")</f>
        <v/>
      </c>
      <c r="O471" s="14" t="str">
        <f>IFERROR(INDEX(DATA2!K$2:K$482,MATCH('Search for Assistance'!$E471,DATA2!$A$2:$A$482,0)),"")</f>
        <v/>
      </c>
      <c r="P471" s="14"/>
      <c r="Q471" s="3"/>
    </row>
    <row r="472" spans="5:17" ht="64.150000000000006" customHeight="1" x14ac:dyDescent="0.4">
      <c r="E472" s="4"/>
      <c r="F472" s="12" t="str">
        <f t="shared" si="7"/>
        <v/>
      </c>
      <c r="G472" s="13" t="str">
        <f>IFERROR(INDEX(DATA2!C$2:C$482,MATCH('Search for Assistance'!$E472,DATA2!$A$2:$A$482,0)),"")</f>
        <v/>
      </c>
      <c r="H472" s="13" t="str">
        <f>IFERROR(INDEX(DATA2!D$2:D$482,MATCH('Search for Assistance'!$E472,DATA2!$A$2:$A$482,0)),"")</f>
        <v/>
      </c>
      <c r="I472" s="14" t="str">
        <f>IFERROR(INDEX(DATA2!E$2:E$482,MATCH('Search for Assistance'!$E472,DATA2!$A$2:$A$482,0)),"")</f>
        <v/>
      </c>
      <c r="J472" s="14" t="str">
        <f>IFERROR(INDEX(DATA2!F$2:F$482,MATCH('Search for Assistance'!$E472,DATA2!$A$2:$A$482,0)),"")</f>
        <v/>
      </c>
      <c r="K472" s="14" t="str">
        <f>IFERROR(INDEX(DATA2!G$2:G$482,MATCH('Search for Assistance'!$E472,DATA2!$A$2:$A$482,0)),"")</f>
        <v/>
      </c>
      <c r="L472" s="14" t="str">
        <f>IFERROR(INDEX(DATA2!H$2:H$482,MATCH('Search for Assistance'!$E472,DATA2!$A$2:$A$482,0)),"")</f>
        <v/>
      </c>
      <c r="M472" s="14" t="str">
        <f>IFERROR(INDEX(DATA2!I$2:I$482,MATCH('Search for Assistance'!$E472,DATA2!$A$2:$A$482,0)),"")</f>
        <v/>
      </c>
      <c r="N472" s="14" t="str">
        <f>IFERROR(INDEX(DATA2!J$2:J$482,MATCH('Search for Assistance'!$E472,DATA2!$A$2:$A$482,0)),"")</f>
        <v/>
      </c>
      <c r="O472" s="14" t="str">
        <f>IFERROR(INDEX(DATA2!K$2:K$482,MATCH('Search for Assistance'!$E472,DATA2!$A$2:$A$482,0)),"")</f>
        <v/>
      </c>
      <c r="P472" s="14"/>
      <c r="Q472" s="3"/>
    </row>
    <row r="473" spans="5:17" ht="64.150000000000006" customHeight="1" x14ac:dyDescent="0.4">
      <c r="E473" s="4"/>
      <c r="F473" s="5" t="str">
        <f t="shared" si="7"/>
        <v/>
      </c>
      <c r="G473" s="6" t="str">
        <f>IFERROR(INDEX(DATA2!C$2:C$482,MATCH('Search for Assistance'!$E473,DATA2!$A$2:$A$482,0)),"")</f>
        <v/>
      </c>
      <c r="H473" s="6" t="str">
        <f>IFERROR(INDEX(DATA2!D$2:D$482,MATCH('Search for Assistance'!$E473,DATA2!$A$2:$A$482,0)),"")</f>
        <v/>
      </c>
      <c r="I473" s="7" t="str">
        <f>IFERROR(INDEX(DATA2!E$2:E$482,MATCH('Search for Assistance'!$E473,DATA2!$A$2:$A$482,0)),"")</f>
        <v/>
      </c>
      <c r="J473" s="7" t="str">
        <f>IFERROR(INDEX(DATA2!F$2:F$482,MATCH('Search for Assistance'!$E473,DATA2!$A$2:$A$482,0)),"")</f>
        <v/>
      </c>
      <c r="K473" s="7" t="str">
        <f>IFERROR(INDEX(DATA2!G$2:G$482,MATCH('Search for Assistance'!$E473,DATA2!$A$2:$A$482,0)),"")</f>
        <v/>
      </c>
      <c r="L473" s="7" t="str">
        <f>IFERROR(INDEX(DATA2!H$2:H$482,MATCH('Search for Assistance'!$E473,DATA2!$A$2:$A$482,0)),"")</f>
        <v/>
      </c>
      <c r="M473" s="7" t="str">
        <f>IFERROR(INDEX(DATA2!I$2:I$482,MATCH('Search for Assistance'!$E473,DATA2!$A$2:$A$482,0)),"")</f>
        <v/>
      </c>
      <c r="N473" s="7" t="str">
        <f>IFERROR(INDEX(DATA2!J$2:J$482,MATCH('Search for Assistance'!$E473,DATA2!$A$2:$A$482,0)),"")</f>
        <v/>
      </c>
      <c r="O473" s="7" t="str">
        <f>IFERROR(INDEX(DATA2!K$2:K$482,MATCH('Search for Assistance'!$E473,DATA2!$A$2:$A$482,0)),"")</f>
        <v/>
      </c>
      <c r="P473" s="7"/>
      <c r="Q473" s="3"/>
    </row>
    <row r="474" spans="5:17" ht="64.150000000000006" customHeight="1" x14ac:dyDescent="0.4">
      <c r="E474" s="4"/>
      <c r="F474" s="5" t="str">
        <f t="shared" si="7"/>
        <v/>
      </c>
      <c r="G474" s="6" t="str">
        <f>IFERROR(INDEX(DATA2!C$2:C$482,MATCH('Search for Assistance'!$E474,DATA2!$A$2:$A$482,0)),"")</f>
        <v/>
      </c>
      <c r="H474" s="6" t="str">
        <f>IFERROR(INDEX(DATA2!D$2:D$482,MATCH('Search for Assistance'!$E474,DATA2!$A$2:$A$482,0)),"")</f>
        <v/>
      </c>
      <c r="I474" s="7" t="str">
        <f>IFERROR(INDEX(DATA2!E$2:E$482,MATCH('Search for Assistance'!$E474,DATA2!$A$2:$A$482,0)),"")</f>
        <v/>
      </c>
      <c r="J474" s="7" t="str">
        <f>IFERROR(INDEX(DATA2!F$2:F$482,MATCH('Search for Assistance'!$E474,DATA2!$A$2:$A$482,0)),"")</f>
        <v/>
      </c>
      <c r="K474" s="7" t="str">
        <f>IFERROR(INDEX(DATA2!G$2:G$482,MATCH('Search for Assistance'!$E474,DATA2!$A$2:$A$482,0)),"")</f>
        <v/>
      </c>
      <c r="L474" s="7" t="str">
        <f>IFERROR(INDEX(DATA2!H$2:H$482,MATCH('Search for Assistance'!$E474,DATA2!$A$2:$A$482,0)),"")</f>
        <v/>
      </c>
      <c r="M474" s="7" t="str">
        <f>IFERROR(INDEX(DATA2!I$2:I$482,MATCH('Search for Assistance'!$E474,DATA2!$A$2:$A$482,0)),"")</f>
        <v/>
      </c>
      <c r="N474" s="7" t="str">
        <f>IFERROR(INDEX(DATA2!J$2:J$482,MATCH('Search for Assistance'!$E474,DATA2!$A$2:$A$482,0)),"")</f>
        <v/>
      </c>
      <c r="O474" s="7" t="str">
        <f>IFERROR(INDEX(DATA2!K$2:K$482,MATCH('Search for Assistance'!$E474,DATA2!$A$2:$A$482,0)),"")</f>
        <v/>
      </c>
      <c r="P474" s="7"/>
      <c r="Q474" s="3"/>
    </row>
    <row r="475" spans="5:17" ht="64.150000000000006" customHeight="1" x14ac:dyDescent="0.4">
      <c r="E475" s="4"/>
      <c r="F475" s="5" t="str">
        <f t="shared" si="7"/>
        <v/>
      </c>
      <c r="G475" s="6" t="str">
        <f>IFERROR(INDEX(DATA2!C$2:C$482,MATCH('Search for Assistance'!$E475,DATA2!$A$2:$A$482,0)),"")</f>
        <v/>
      </c>
      <c r="H475" s="6" t="str">
        <f>IFERROR(INDEX(DATA2!D$2:D$482,MATCH('Search for Assistance'!$E475,DATA2!$A$2:$A$482,0)),"")</f>
        <v/>
      </c>
      <c r="I475" s="7" t="str">
        <f>IFERROR(INDEX(DATA2!E$2:E$482,MATCH('Search for Assistance'!$E475,DATA2!$A$2:$A$482,0)),"")</f>
        <v/>
      </c>
      <c r="J475" s="7" t="str">
        <f>IFERROR(INDEX(DATA2!F$2:F$482,MATCH('Search for Assistance'!$E475,DATA2!$A$2:$A$482,0)),"")</f>
        <v/>
      </c>
      <c r="K475" s="7" t="str">
        <f>IFERROR(INDEX(DATA2!G$2:G$482,MATCH('Search for Assistance'!$E475,DATA2!$A$2:$A$482,0)),"")</f>
        <v/>
      </c>
      <c r="L475" s="7" t="str">
        <f>IFERROR(INDEX(DATA2!H$2:H$482,MATCH('Search for Assistance'!$E475,DATA2!$A$2:$A$482,0)),"")</f>
        <v/>
      </c>
      <c r="M475" s="7" t="str">
        <f>IFERROR(INDEX(DATA2!I$2:I$482,MATCH('Search for Assistance'!$E475,DATA2!$A$2:$A$482,0)),"")</f>
        <v/>
      </c>
      <c r="N475" s="7" t="str">
        <f>IFERROR(INDEX(DATA2!J$2:J$482,MATCH('Search for Assistance'!$E475,DATA2!$A$2:$A$482,0)),"")</f>
        <v/>
      </c>
      <c r="O475" s="7" t="str">
        <f>IFERROR(INDEX(DATA2!K$2:K$482,MATCH('Search for Assistance'!$E475,DATA2!$A$2:$A$482,0)),"")</f>
        <v/>
      </c>
      <c r="P475" s="7"/>
      <c r="Q475" s="3"/>
    </row>
    <row r="476" spans="5:17" ht="64.150000000000006" customHeight="1" x14ac:dyDescent="0.4">
      <c r="E476" s="4"/>
      <c r="F476" s="5" t="str">
        <f t="shared" si="7"/>
        <v/>
      </c>
      <c r="G476" s="6" t="str">
        <f>IFERROR(INDEX(DATA2!C$2:C$482,MATCH('Search for Assistance'!$E476,DATA2!$A$2:$A$482,0)),"")</f>
        <v/>
      </c>
      <c r="H476" s="6" t="str">
        <f>IFERROR(INDEX(DATA2!D$2:D$482,MATCH('Search for Assistance'!$E476,DATA2!$A$2:$A$482,0)),"")</f>
        <v/>
      </c>
      <c r="I476" s="7" t="str">
        <f>IFERROR(INDEX(DATA2!E$2:E$482,MATCH('Search for Assistance'!$E476,DATA2!$A$2:$A$482,0)),"")</f>
        <v/>
      </c>
      <c r="J476" s="7" t="str">
        <f>IFERROR(INDEX(DATA2!F$2:F$482,MATCH('Search for Assistance'!$E476,DATA2!$A$2:$A$482,0)),"")</f>
        <v/>
      </c>
      <c r="K476" s="7" t="str">
        <f>IFERROR(INDEX(DATA2!G$2:G$482,MATCH('Search for Assistance'!$E476,DATA2!$A$2:$A$482,0)),"")</f>
        <v/>
      </c>
      <c r="L476" s="7" t="str">
        <f>IFERROR(INDEX(DATA2!H$2:H$482,MATCH('Search for Assistance'!$E476,DATA2!$A$2:$A$482,0)),"")</f>
        <v/>
      </c>
      <c r="M476" s="7" t="str">
        <f>IFERROR(INDEX(DATA2!I$2:I$482,MATCH('Search for Assistance'!$E476,DATA2!$A$2:$A$482,0)),"")</f>
        <v/>
      </c>
      <c r="N476" s="7" t="str">
        <f>IFERROR(INDEX(DATA2!J$2:J$482,MATCH('Search for Assistance'!$E476,DATA2!$A$2:$A$482,0)),"")</f>
        <v/>
      </c>
      <c r="O476" s="7" t="str">
        <f>IFERROR(INDEX(DATA2!K$2:K$482,MATCH('Search for Assistance'!$E476,DATA2!$A$2:$A$482,0)),"")</f>
        <v/>
      </c>
      <c r="P476" s="7"/>
      <c r="Q476" s="3"/>
    </row>
    <row r="477" spans="5:17" ht="64.150000000000006" customHeight="1" x14ac:dyDescent="0.4">
      <c r="E477" s="4"/>
      <c r="F477" s="5" t="str">
        <f t="shared" si="7"/>
        <v/>
      </c>
      <c r="G477" s="6" t="str">
        <f>IFERROR(INDEX(DATA2!C$2:C$482,MATCH('Search for Assistance'!$E477,DATA2!$A$2:$A$482,0)),"")</f>
        <v/>
      </c>
      <c r="H477" s="6" t="str">
        <f>IFERROR(INDEX(DATA2!D$2:D$482,MATCH('Search for Assistance'!$E477,DATA2!$A$2:$A$482,0)),"")</f>
        <v/>
      </c>
      <c r="I477" s="7" t="str">
        <f>IFERROR(INDEX(DATA2!E$2:E$482,MATCH('Search for Assistance'!$E477,DATA2!$A$2:$A$482,0)),"")</f>
        <v/>
      </c>
      <c r="J477" s="7" t="str">
        <f>IFERROR(INDEX(DATA2!F$2:F$482,MATCH('Search for Assistance'!$E477,DATA2!$A$2:$A$482,0)),"")</f>
        <v/>
      </c>
      <c r="K477" s="7" t="str">
        <f>IFERROR(INDEX(DATA2!G$2:G$482,MATCH('Search for Assistance'!$E477,DATA2!$A$2:$A$482,0)),"")</f>
        <v/>
      </c>
      <c r="L477" s="7" t="str">
        <f>IFERROR(INDEX(DATA2!H$2:H$482,MATCH('Search for Assistance'!$E477,DATA2!$A$2:$A$482,0)),"")</f>
        <v/>
      </c>
      <c r="M477" s="7" t="str">
        <f>IFERROR(INDEX(DATA2!I$2:I$482,MATCH('Search for Assistance'!$E477,DATA2!$A$2:$A$482,0)),"")</f>
        <v/>
      </c>
      <c r="N477" s="7" t="str">
        <f>IFERROR(INDEX(DATA2!J$2:J$482,MATCH('Search for Assistance'!$E477,DATA2!$A$2:$A$482,0)),"")</f>
        <v/>
      </c>
      <c r="O477" s="7" t="str">
        <f>IFERROR(INDEX(DATA2!K$2:K$482,MATCH('Search for Assistance'!$E477,DATA2!$A$2:$A$482,0)),"")</f>
        <v/>
      </c>
      <c r="P477" s="7"/>
      <c r="Q477" s="3"/>
    </row>
    <row r="478" spans="5:17" ht="64.150000000000006" customHeight="1" x14ac:dyDescent="0.4">
      <c r="E478" s="4"/>
      <c r="F478" s="5" t="str">
        <f t="shared" si="7"/>
        <v/>
      </c>
      <c r="G478" s="6" t="str">
        <f>IFERROR(INDEX(DATA2!C$2:C$482,MATCH('Search for Assistance'!$E478,DATA2!$A$2:$A$482,0)),"")</f>
        <v/>
      </c>
      <c r="H478" s="6" t="str">
        <f>IFERROR(INDEX(DATA2!D$2:D$482,MATCH('Search for Assistance'!$E478,DATA2!$A$2:$A$482,0)),"")</f>
        <v/>
      </c>
      <c r="I478" s="7" t="str">
        <f>IFERROR(INDEX(DATA2!E$2:E$482,MATCH('Search for Assistance'!$E478,DATA2!$A$2:$A$482,0)),"")</f>
        <v/>
      </c>
      <c r="J478" s="7" t="str">
        <f>IFERROR(INDEX(DATA2!F$2:F$482,MATCH('Search for Assistance'!$E478,DATA2!$A$2:$A$482,0)),"")</f>
        <v/>
      </c>
      <c r="K478" s="7" t="str">
        <f>IFERROR(INDEX(DATA2!G$2:G$482,MATCH('Search for Assistance'!$E478,DATA2!$A$2:$A$482,0)),"")</f>
        <v/>
      </c>
      <c r="L478" s="7" t="str">
        <f>IFERROR(INDEX(DATA2!H$2:H$482,MATCH('Search for Assistance'!$E478,DATA2!$A$2:$A$482,0)),"")</f>
        <v/>
      </c>
      <c r="M478" s="7" t="str">
        <f>IFERROR(INDEX(DATA2!I$2:I$482,MATCH('Search for Assistance'!$E478,DATA2!$A$2:$A$482,0)),"")</f>
        <v/>
      </c>
      <c r="N478" s="7" t="str">
        <f>IFERROR(INDEX(DATA2!J$2:J$482,MATCH('Search for Assistance'!$E478,DATA2!$A$2:$A$482,0)),"")</f>
        <v/>
      </c>
      <c r="O478" s="7" t="str">
        <f>IFERROR(INDEX(DATA2!K$2:K$482,MATCH('Search for Assistance'!$E478,DATA2!$A$2:$A$482,0)),"")</f>
        <v/>
      </c>
      <c r="P478" s="7"/>
      <c r="Q478" s="3"/>
    </row>
    <row r="479" spans="5:17" ht="64.150000000000006" customHeight="1" x14ac:dyDescent="0.4">
      <c r="E479" s="4"/>
      <c r="F479" s="5" t="str">
        <f t="shared" si="7"/>
        <v/>
      </c>
      <c r="G479" s="6" t="str">
        <f>IFERROR(INDEX(DATA2!C$2:C$482,MATCH('Search for Assistance'!$E479,DATA2!$A$2:$A$482,0)),"")</f>
        <v/>
      </c>
      <c r="H479" s="6" t="str">
        <f>IFERROR(INDEX(DATA2!D$2:D$482,MATCH('Search for Assistance'!$E479,DATA2!$A$2:$A$482,0)),"")</f>
        <v/>
      </c>
      <c r="I479" s="7" t="str">
        <f>IFERROR(INDEX(DATA2!E$2:E$482,MATCH('Search for Assistance'!$E479,DATA2!$A$2:$A$482,0)),"")</f>
        <v/>
      </c>
      <c r="J479" s="7" t="str">
        <f>IFERROR(INDEX(DATA2!F$2:F$482,MATCH('Search for Assistance'!$E479,DATA2!$A$2:$A$482,0)),"")</f>
        <v/>
      </c>
      <c r="K479" s="7" t="str">
        <f>IFERROR(INDEX(DATA2!G$2:G$482,MATCH('Search for Assistance'!$E479,DATA2!$A$2:$A$482,0)),"")</f>
        <v/>
      </c>
      <c r="L479" s="7" t="str">
        <f>IFERROR(INDEX(DATA2!H$2:H$482,MATCH('Search for Assistance'!$E479,DATA2!$A$2:$A$482,0)),"")</f>
        <v/>
      </c>
      <c r="M479" s="7" t="str">
        <f>IFERROR(INDEX(DATA2!I$2:I$482,MATCH('Search for Assistance'!$E479,DATA2!$A$2:$A$482,0)),"")</f>
        <v/>
      </c>
      <c r="N479" s="7" t="str">
        <f>IFERROR(INDEX(DATA2!J$2:J$482,MATCH('Search for Assistance'!$E479,DATA2!$A$2:$A$482,0)),"")</f>
        <v/>
      </c>
      <c r="O479" s="7" t="str">
        <f>IFERROR(INDEX(DATA2!K$2:K$482,MATCH('Search for Assistance'!$E479,DATA2!$A$2:$A$482,0)),"")</f>
        <v/>
      </c>
      <c r="P479" s="7"/>
      <c r="Q479" s="3"/>
    </row>
    <row r="480" spans="5:17" ht="64.150000000000006" customHeight="1" x14ac:dyDescent="0.4">
      <c r="E480" s="4"/>
      <c r="F480" s="5" t="str">
        <f t="shared" si="7"/>
        <v/>
      </c>
      <c r="G480" s="6" t="str">
        <f>IFERROR(INDEX(DATA2!C$2:C$482,MATCH('Search for Assistance'!$E480,DATA2!$A$2:$A$482,0)),"")</f>
        <v/>
      </c>
      <c r="H480" s="6" t="str">
        <f>IFERROR(INDEX(DATA2!D$2:D$482,MATCH('Search for Assistance'!$E480,DATA2!$A$2:$A$482,0)),"")</f>
        <v/>
      </c>
      <c r="I480" s="7" t="str">
        <f>IFERROR(INDEX(DATA2!E$2:E$482,MATCH('Search for Assistance'!$E480,DATA2!$A$2:$A$482,0)),"")</f>
        <v/>
      </c>
      <c r="J480" s="7" t="str">
        <f>IFERROR(INDEX(DATA2!F$2:F$482,MATCH('Search for Assistance'!$E480,DATA2!$A$2:$A$482,0)),"")</f>
        <v/>
      </c>
      <c r="K480" s="7" t="str">
        <f>IFERROR(INDEX(DATA2!G$2:G$482,MATCH('Search for Assistance'!$E480,DATA2!$A$2:$A$482,0)),"")</f>
        <v/>
      </c>
      <c r="L480" s="7" t="str">
        <f>IFERROR(INDEX(DATA2!H$2:H$482,MATCH('Search for Assistance'!$E480,DATA2!$A$2:$A$482,0)),"")</f>
        <v/>
      </c>
      <c r="M480" s="7" t="str">
        <f>IFERROR(INDEX(DATA2!I$2:I$482,MATCH('Search for Assistance'!$E480,DATA2!$A$2:$A$482,0)),"")</f>
        <v/>
      </c>
      <c r="N480" s="7" t="str">
        <f>IFERROR(INDEX(DATA2!J$2:J$482,MATCH('Search for Assistance'!$E480,DATA2!$A$2:$A$482,0)),"")</f>
        <v/>
      </c>
      <c r="O480" s="7" t="str">
        <f>IFERROR(INDEX(DATA2!K$2:K$482,MATCH('Search for Assistance'!$E480,DATA2!$A$2:$A$482,0)),"")</f>
        <v/>
      </c>
      <c r="P480" s="7"/>
      <c r="Q480" s="3"/>
    </row>
    <row r="481" spans="5:17" ht="64.150000000000006" customHeight="1" x14ac:dyDescent="0.4">
      <c r="E481" s="4"/>
      <c r="F481" s="5" t="str">
        <f t="shared" si="7"/>
        <v/>
      </c>
      <c r="G481" s="6" t="str">
        <f>IFERROR(INDEX(DATA2!C$2:C$482,MATCH('Search for Assistance'!$E481,DATA2!$A$2:$A$482,0)),"")</f>
        <v/>
      </c>
      <c r="H481" s="6" t="str">
        <f>IFERROR(INDEX(DATA2!D$2:D$482,MATCH('Search for Assistance'!$E481,DATA2!$A$2:$A$482,0)),"")</f>
        <v/>
      </c>
      <c r="I481" s="7" t="str">
        <f>IFERROR(INDEX(DATA2!E$2:E$482,MATCH('Search for Assistance'!$E481,DATA2!$A$2:$A$482,0)),"")</f>
        <v/>
      </c>
      <c r="J481" s="7" t="str">
        <f>IFERROR(INDEX(DATA2!F$2:F$482,MATCH('Search for Assistance'!$E481,DATA2!$A$2:$A$482,0)),"")</f>
        <v/>
      </c>
      <c r="K481" s="7" t="str">
        <f>IFERROR(INDEX(DATA2!G$2:G$482,MATCH('Search for Assistance'!$E481,DATA2!$A$2:$A$482,0)),"")</f>
        <v/>
      </c>
      <c r="L481" s="7" t="str">
        <f>IFERROR(INDEX(DATA2!H$2:H$482,MATCH('Search for Assistance'!$E481,DATA2!$A$2:$A$482,0)),"")</f>
        <v/>
      </c>
      <c r="M481" s="7" t="str">
        <f>IFERROR(INDEX(DATA2!I$2:I$482,MATCH('Search for Assistance'!$E481,DATA2!$A$2:$A$482,0)),"")</f>
        <v/>
      </c>
      <c r="N481" s="7" t="str">
        <f>IFERROR(INDEX(DATA2!J$2:J$482,MATCH('Search for Assistance'!$E481,DATA2!$A$2:$A$482,0)),"")</f>
        <v/>
      </c>
      <c r="O481" s="7" t="str">
        <f>IFERROR(INDEX(DATA2!K$2:K$482,MATCH('Search for Assistance'!$E481,DATA2!$A$2:$A$482,0)),"")</f>
        <v/>
      </c>
      <c r="P481" s="7"/>
      <c r="Q481" s="3"/>
    </row>
    <row r="482" spans="5:17" ht="64.150000000000006" customHeight="1" x14ac:dyDescent="0.4">
      <c r="E482" s="4"/>
      <c r="F482" s="5" t="str">
        <f t="shared" si="7"/>
        <v/>
      </c>
      <c r="G482" s="6" t="str">
        <f>IFERROR(INDEX(DATA2!C$2:C$482,MATCH('Search for Assistance'!$E482,DATA2!$A$2:$A$482,0)),"")</f>
        <v/>
      </c>
      <c r="H482" s="6" t="str">
        <f>IFERROR(INDEX(DATA2!D$2:D$482,MATCH('Search for Assistance'!$E482,DATA2!$A$2:$A$482,0)),"")</f>
        <v/>
      </c>
      <c r="I482" s="7" t="str">
        <f>IFERROR(INDEX(DATA2!E$2:E$482,MATCH('Search for Assistance'!$E482,DATA2!$A$2:$A$482,0)),"")</f>
        <v/>
      </c>
      <c r="J482" s="7" t="str">
        <f>IFERROR(INDEX(DATA2!F$2:F$482,MATCH('Search for Assistance'!$E482,DATA2!$A$2:$A$482,0)),"")</f>
        <v/>
      </c>
      <c r="K482" s="7" t="str">
        <f>IFERROR(INDEX(DATA2!G$2:G$482,MATCH('Search for Assistance'!$E482,DATA2!$A$2:$A$482,0)),"")</f>
        <v/>
      </c>
      <c r="L482" s="7" t="str">
        <f>IFERROR(INDEX(DATA2!H$2:H$482,MATCH('Search for Assistance'!$E482,DATA2!$A$2:$A$482,0)),"")</f>
        <v/>
      </c>
      <c r="M482" s="7" t="str">
        <f>IFERROR(INDEX(DATA2!I$2:I$482,MATCH('Search for Assistance'!$E482,DATA2!$A$2:$A$482,0)),"")</f>
        <v/>
      </c>
      <c r="N482" s="7" t="str">
        <f>IFERROR(INDEX(DATA2!J$2:J$482,MATCH('Search for Assistance'!$E482,DATA2!$A$2:$A$482,0)),"")</f>
        <v/>
      </c>
      <c r="O482" s="7" t="str">
        <f>IFERROR(INDEX(DATA2!K$2:K$482,MATCH('Search for Assistance'!$E482,DATA2!$A$2:$A$482,0)),"")</f>
        <v/>
      </c>
      <c r="P482" s="7"/>
      <c r="Q482" s="3"/>
    </row>
    <row r="483" spans="5:17" ht="64.150000000000006" customHeight="1" x14ac:dyDescent="0.4">
      <c r="E483" s="4"/>
      <c r="F483" s="5" t="str">
        <f t="shared" si="7"/>
        <v/>
      </c>
      <c r="G483" s="6" t="str">
        <f>IFERROR(INDEX(DATA2!C$2:C$482,MATCH('Search for Assistance'!$E483,DATA2!$A$2:$A$482,0)),"")</f>
        <v/>
      </c>
      <c r="H483" s="6" t="str">
        <f>IFERROR(INDEX(DATA2!D$2:D$482,MATCH('Search for Assistance'!$E483,DATA2!$A$2:$A$482,0)),"")</f>
        <v/>
      </c>
      <c r="I483" s="7" t="str">
        <f>IFERROR(INDEX(DATA2!E$2:E$482,MATCH('Search for Assistance'!$E483,DATA2!$A$2:$A$482,0)),"")</f>
        <v/>
      </c>
      <c r="J483" s="7" t="str">
        <f>IFERROR(INDEX(DATA2!F$2:F$482,MATCH('Search for Assistance'!$E483,DATA2!$A$2:$A$482,0)),"")</f>
        <v/>
      </c>
      <c r="K483" s="7" t="str">
        <f>IFERROR(INDEX(DATA2!G$2:G$482,MATCH('Search for Assistance'!$E483,DATA2!$A$2:$A$482,0)),"")</f>
        <v/>
      </c>
      <c r="L483" s="7" t="str">
        <f>IFERROR(INDEX(DATA2!H$2:H$482,MATCH('Search for Assistance'!$E483,DATA2!$A$2:$A$482,0)),"")</f>
        <v/>
      </c>
      <c r="M483" s="7" t="str">
        <f>IFERROR(INDEX(DATA2!I$2:I$482,MATCH('Search for Assistance'!$E483,DATA2!$A$2:$A$482,0)),"")</f>
        <v/>
      </c>
      <c r="N483" s="7" t="str">
        <f>IFERROR(INDEX(DATA2!J$2:J$482,MATCH('Search for Assistance'!$E483,DATA2!$A$2:$A$482,0)),"")</f>
        <v/>
      </c>
      <c r="O483" s="7" t="str">
        <f>IFERROR(INDEX(DATA2!K$2:K$482,MATCH('Search for Assistance'!$E483,DATA2!$A$2:$A$482,0)),"")</f>
        <v/>
      </c>
      <c r="P483" s="7"/>
      <c r="Q483" s="3"/>
    </row>
    <row r="484" spans="5:17" ht="64.150000000000006" customHeight="1" x14ac:dyDescent="0.4">
      <c r="E484" s="4"/>
      <c r="F484" s="5" t="str">
        <f t="shared" si="7"/>
        <v/>
      </c>
      <c r="G484" s="6" t="str">
        <f>IFERROR(INDEX(DATA2!C$2:C$482,MATCH('Search for Assistance'!$E484,DATA2!$A$2:$A$482,0)),"")</f>
        <v/>
      </c>
      <c r="H484" s="6" t="str">
        <f>IFERROR(INDEX(DATA2!D$2:D$482,MATCH('Search for Assistance'!$E484,DATA2!$A$2:$A$482,0)),"")</f>
        <v/>
      </c>
      <c r="I484" s="7" t="str">
        <f>IFERROR(INDEX(DATA2!E$2:E$482,MATCH('Search for Assistance'!$E484,DATA2!$A$2:$A$482,0)),"")</f>
        <v/>
      </c>
      <c r="J484" s="7" t="str">
        <f>IFERROR(INDEX(DATA2!F$2:F$482,MATCH('Search for Assistance'!$E484,DATA2!$A$2:$A$482,0)),"")</f>
        <v/>
      </c>
      <c r="K484" s="7" t="str">
        <f>IFERROR(INDEX(DATA2!G$2:G$482,MATCH('Search for Assistance'!$E484,DATA2!$A$2:$A$482,0)),"")</f>
        <v/>
      </c>
      <c r="L484" s="7" t="str">
        <f>IFERROR(INDEX(DATA2!H$2:H$482,MATCH('Search for Assistance'!$E484,DATA2!$A$2:$A$482,0)),"")</f>
        <v/>
      </c>
      <c r="M484" s="7" t="str">
        <f>IFERROR(INDEX(DATA2!I$2:I$482,MATCH('Search for Assistance'!$E484,DATA2!$A$2:$A$482,0)),"")</f>
        <v/>
      </c>
      <c r="N484" s="7" t="str">
        <f>IFERROR(INDEX(DATA2!J$2:J$482,MATCH('Search for Assistance'!$E484,DATA2!$A$2:$A$482,0)),"")</f>
        <v/>
      </c>
      <c r="O484" s="7" t="str">
        <f>IFERROR(INDEX(DATA2!K$2:K$482,MATCH('Search for Assistance'!$E484,DATA2!$A$2:$A$482,0)),"")</f>
        <v/>
      </c>
      <c r="P484" s="7"/>
      <c r="Q484" s="3"/>
    </row>
    <row r="485" spans="5:17" ht="64.150000000000006" customHeight="1" x14ac:dyDescent="0.4">
      <c r="E485" s="4"/>
      <c r="F485" s="5" t="str">
        <f t="shared" si="7"/>
        <v/>
      </c>
      <c r="G485" s="6" t="str">
        <f>IFERROR(INDEX(DATA2!C$2:C$482,MATCH('Search for Assistance'!$E485,DATA2!$A$2:$A$482,0)),"")</f>
        <v/>
      </c>
      <c r="H485" s="6" t="str">
        <f>IFERROR(INDEX(DATA2!D$2:D$482,MATCH('Search for Assistance'!$E485,DATA2!$A$2:$A$482,0)),"")</f>
        <v/>
      </c>
      <c r="I485" s="7" t="str">
        <f>IFERROR(INDEX(DATA2!E$2:E$482,MATCH('Search for Assistance'!$E485,DATA2!$A$2:$A$482,0)),"")</f>
        <v/>
      </c>
      <c r="J485" s="7" t="str">
        <f>IFERROR(INDEX(DATA2!F$2:F$482,MATCH('Search for Assistance'!$E485,DATA2!$A$2:$A$482,0)),"")</f>
        <v/>
      </c>
      <c r="K485" s="7" t="str">
        <f>IFERROR(INDEX(DATA2!G$2:G$482,MATCH('Search for Assistance'!$E485,DATA2!$A$2:$A$482,0)),"")</f>
        <v/>
      </c>
      <c r="L485" s="7" t="str">
        <f>IFERROR(INDEX(DATA2!H$2:H$482,MATCH('Search for Assistance'!$E485,DATA2!$A$2:$A$482,0)),"")</f>
        <v/>
      </c>
      <c r="M485" s="7" t="str">
        <f>IFERROR(INDEX(DATA2!I$2:I$482,MATCH('Search for Assistance'!$E485,DATA2!$A$2:$A$482,0)),"")</f>
        <v/>
      </c>
      <c r="N485" s="7" t="str">
        <f>IFERROR(INDEX(DATA2!J$2:J$482,MATCH('Search for Assistance'!$E485,DATA2!$A$2:$A$482,0)),"")</f>
        <v/>
      </c>
      <c r="O485" s="7" t="str">
        <f>IFERROR(INDEX(DATA2!K$2:K$482,MATCH('Search for Assistance'!$E485,DATA2!$A$2:$A$482,0)),"")</f>
        <v/>
      </c>
      <c r="P485" s="7"/>
      <c r="Q485" s="3"/>
    </row>
    <row r="486" spans="5:17" ht="64.150000000000006" customHeight="1" x14ac:dyDescent="0.4">
      <c r="E486" s="4"/>
      <c r="F486" s="5" t="str">
        <f t="shared" si="7"/>
        <v/>
      </c>
      <c r="G486" s="6" t="str">
        <f>IFERROR(INDEX(DATA2!C$2:C$482,MATCH('Search for Assistance'!$E486,DATA2!$A$2:$A$482,0)),"")</f>
        <v/>
      </c>
      <c r="H486" s="6" t="str">
        <f>IFERROR(INDEX(DATA2!D$2:D$482,MATCH('Search for Assistance'!$E486,DATA2!$A$2:$A$482,0)),"")</f>
        <v/>
      </c>
      <c r="I486" s="7" t="str">
        <f>IFERROR(INDEX(DATA2!E$2:E$482,MATCH('Search for Assistance'!$E486,DATA2!$A$2:$A$482,0)),"")</f>
        <v/>
      </c>
      <c r="J486" s="7" t="str">
        <f>IFERROR(INDEX(DATA2!F$2:F$482,MATCH('Search for Assistance'!$E486,DATA2!$A$2:$A$482,0)),"")</f>
        <v/>
      </c>
      <c r="K486" s="7" t="str">
        <f>IFERROR(INDEX(DATA2!G$2:G$482,MATCH('Search for Assistance'!$E486,DATA2!$A$2:$A$482,0)),"")</f>
        <v/>
      </c>
      <c r="L486" s="7" t="str">
        <f>IFERROR(INDEX(DATA2!H$2:H$482,MATCH('Search for Assistance'!$E486,DATA2!$A$2:$A$482,0)),"")</f>
        <v/>
      </c>
      <c r="M486" s="7" t="str">
        <f>IFERROR(INDEX(DATA2!I$2:I$482,MATCH('Search for Assistance'!$E486,DATA2!$A$2:$A$482,0)),"")</f>
        <v/>
      </c>
      <c r="N486" s="7" t="str">
        <f>IFERROR(INDEX(DATA2!J$2:J$482,MATCH('Search for Assistance'!$E486,DATA2!$A$2:$A$482,0)),"")</f>
        <v/>
      </c>
      <c r="O486" s="7" t="str">
        <f>IFERROR(INDEX(DATA2!K$2:K$482,MATCH('Search for Assistance'!$E486,DATA2!$A$2:$A$482,0)),"")</f>
        <v/>
      </c>
      <c r="P486" s="7"/>
      <c r="Q486" s="3"/>
    </row>
    <row r="487" spans="5:17" ht="64.150000000000006" customHeight="1" x14ac:dyDescent="0.4">
      <c r="E487" s="4"/>
      <c r="F487" s="5" t="str">
        <f t="shared" si="7"/>
        <v/>
      </c>
      <c r="G487" s="6" t="str">
        <f>IFERROR(INDEX(DATA2!C$2:C$482,MATCH('Search for Assistance'!$E487,DATA2!$A$2:$A$482,0)),"")</f>
        <v/>
      </c>
      <c r="H487" s="6" t="str">
        <f>IFERROR(INDEX(DATA2!D$2:D$482,MATCH('Search for Assistance'!$E487,DATA2!$A$2:$A$482,0)),"")</f>
        <v/>
      </c>
      <c r="I487" s="7" t="str">
        <f>IFERROR(INDEX(DATA2!E$2:E$482,MATCH('Search for Assistance'!$E487,DATA2!$A$2:$A$482,0)),"")</f>
        <v/>
      </c>
      <c r="J487" s="7" t="str">
        <f>IFERROR(INDEX(DATA2!F$2:F$482,MATCH('Search for Assistance'!$E487,DATA2!$A$2:$A$482,0)),"")</f>
        <v/>
      </c>
      <c r="K487" s="7" t="str">
        <f>IFERROR(INDEX(DATA2!G$2:G$482,MATCH('Search for Assistance'!$E487,DATA2!$A$2:$A$482,0)),"")</f>
        <v/>
      </c>
      <c r="L487" s="7" t="str">
        <f>IFERROR(INDEX(DATA2!H$2:H$482,MATCH('Search for Assistance'!$E487,DATA2!$A$2:$A$482,0)),"")</f>
        <v/>
      </c>
      <c r="M487" s="7" t="str">
        <f>IFERROR(INDEX(DATA2!I$2:I$482,MATCH('Search for Assistance'!$E487,DATA2!$A$2:$A$482,0)),"")</f>
        <v/>
      </c>
      <c r="N487" s="7" t="str">
        <f>IFERROR(INDEX(DATA2!J$2:J$482,MATCH('Search for Assistance'!$E487,DATA2!$A$2:$A$482,0)),"")</f>
        <v/>
      </c>
      <c r="O487" s="7" t="str">
        <f>IFERROR(INDEX(DATA2!K$2:K$482,MATCH('Search for Assistance'!$E487,DATA2!$A$2:$A$482,0)),"")</f>
        <v/>
      </c>
      <c r="P487" s="7"/>
      <c r="Q487" s="3"/>
    </row>
    <row r="488" spans="5:17" ht="64.150000000000006" customHeight="1" x14ac:dyDescent="0.4">
      <c r="E488" s="4"/>
      <c r="F488" s="5" t="str">
        <f t="shared" si="7"/>
        <v/>
      </c>
      <c r="G488" s="6" t="str">
        <f>IFERROR(INDEX(DATA2!C$2:C$482,MATCH('Search for Assistance'!$E488,DATA2!$A$2:$A$482,0)),"")</f>
        <v/>
      </c>
      <c r="H488" s="6" t="str">
        <f>IFERROR(INDEX(DATA2!D$2:D$482,MATCH('Search for Assistance'!$E488,DATA2!$A$2:$A$482,0)),"")</f>
        <v/>
      </c>
      <c r="I488" s="7" t="str">
        <f>IFERROR(INDEX(DATA2!E$2:E$482,MATCH('Search for Assistance'!$E488,DATA2!$A$2:$A$482,0)),"")</f>
        <v/>
      </c>
      <c r="J488" s="7" t="str">
        <f>IFERROR(INDEX(DATA2!F$2:F$482,MATCH('Search for Assistance'!$E488,DATA2!$A$2:$A$482,0)),"")</f>
        <v/>
      </c>
      <c r="K488" s="7" t="str">
        <f>IFERROR(INDEX(DATA2!G$2:G$482,MATCH('Search for Assistance'!$E488,DATA2!$A$2:$A$482,0)),"")</f>
        <v/>
      </c>
      <c r="L488" s="7" t="str">
        <f>IFERROR(INDEX(DATA2!H$2:H$482,MATCH('Search for Assistance'!$E488,DATA2!$A$2:$A$482,0)),"")</f>
        <v/>
      </c>
      <c r="M488" s="7" t="str">
        <f>IFERROR(INDEX(DATA2!I$2:I$482,MATCH('Search for Assistance'!$E488,DATA2!$A$2:$A$482,0)),"")</f>
        <v/>
      </c>
      <c r="N488" s="7" t="str">
        <f>IFERROR(INDEX(DATA2!J$2:J$482,MATCH('Search for Assistance'!$E488,DATA2!$A$2:$A$482,0)),"")</f>
        <v/>
      </c>
      <c r="O488" s="7" t="str">
        <f>IFERROR(INDEX(DATA2!K$2:K$482,MATCH('Search for Assistance'!$E488,DATA2!$A$2:$A$482,0)),"")</f>
        <v/>
      </c>
      <c r="P488" s="7"/>
      <c r="Q488" s="3"/>
    </row>
    <row r="489" spans="5:17" ht="64.150000000000006" customHeight="1" x14ac:dyDescent="0.4">
      <c r="E489" s="4"/>
      <c r="F489" s="5" t="str">
        <f t="shared" si="7"/>
        <v/>
      </c>
      <c r="G489" s="6" t="str">
        <f>IFERROR(INDEX(DATA2!C$2:C$482,MATCH('Search for Assistance'!$E489,DATA2!$A$2:$A$482,0)),"")</f>
        <v/>
      </c>
      <c r="H489" s="6" t="str">
        <f>IFERROR(INDEX(DATA2!D$2:D$482,MATCH('Search for Assistance'!$E489,DATA2!$A$2:$A$482,0)),"")</f>
        <v/>
      </c>
      <c r="I489" s="7" t="str">
        <f>IFERROR(INDEX(DATA2!E$2:E$482,MATCH('Search for Assistance'!$E489,DATA2!$A$2:$A$482,0)),"")</f>
        <v/>
      </c>
      <c r="J489" s="7" t="str">
        <f>IFERROR(INDEX(DATA2!F$2:F$482,MATCH('Search for Assistance'!$E489,DATA2!$A$2:$A$482,0)),"")</f>
        <v/>
      </c>
      <c r="K489" s="7" t="str">
        <f>IFERROR(INDEX(DATA2!G$2:G$482,MATCH('Search for Assistance'!$E489,DATA2!$A$2:$A$482,0)),"")</f>
        <v/>
      </c>
      <c r="L489" s="7" t="str">
        <f>IFERROR(INDEX(DATA2!H$2:H$482,MATCH('Search for Assistance'!$E489,DATA2!$A$2:$A$482,0)),"")</f>
        <v/>
      </c>
      <c r="M489" s="7" t="str">
        <f>IFERROR(INDEX(DATA2!I$2:I$482,MATCH('Search for Assistance'!$E489,DATA2!$A$2:$A$482,0)),"")</f>
        <v/>
      </c>
      <c r="N489" s="7" t="str">
        <f>IFERROR(INDEX(DATA2!J$2:J$482,MATCH('Search for Assistance'!$E489,DATA2!$A$2:$A$482,0)),"")</f>
        <v/>
      </c>
      <c r="O489" s="7" t="str">
        <f>IFERROR(INDEX(DATA2!K$2:K$482,MATCH('Search for Assistance'!$E489,DATA2!$A$2:$A$482,0)),"")</f>
        <v/>
      </c>
      <c r="P489" s="7"/>
      <c r="Q489" s="3"/>
    </row>
    <row r="490" spans="5:17" ht="64.150000000000006" customHeight="1" x14ac:dyDescent="0.4">
      <c r="E490" s="4"/>
      <c r="F490" s="5" t="str">
        <f t="shared" si="7"/>
        <v/>
      </c>
      <c r="G490" s="6" t="str">
        <f>IFERROR(INDEX(DATA2!C$2:C$482,MATCH('Search for Assistance'!$E490,DATA2!$A$2:$A$482,0)),"")</f>
        <v/>
      </c>
      <c r="H490" s="6" t="str">
        <f>IFERROR(INDEX(DATA2!D$2:D$482,MATCH('Search for Assistance'!$E490,DATA2!$A$2:$A$482,0)),"")</f>
        <v/>
      </c>
      <c r="I490" s="7" t="str">
        <f>IFERROR(INDEX(DATA2!E$2:E$482,MATCH('Search for Assistance'!$E490,DATA2!$A$2:$A$482,0)),"")</f>
        <v/>
      </c>
      <c r="J490" s="7" t="str">
        <f>IFERROR(INDEX(DATA2!F$2:F$482,MATCH('Search for Assistance'!$E490,DATA2!$A$2:$A$482,0)),"")</f>
        <v/>
      </c>
      <c r="K490" s="7" t="str">
        <f>IFERROR(INDEX(DATA2!G$2:G$482,MATCH('Search for Assistance'!$E490,DATA2!$A$2:$A$482,0)),"")</f>
        <v/>
      </c>
      <c r="L490" s="7" t="str">
        <f>IFERROR(INDEX(DATA2!H$2:H$482,MATCH('Search for Assistance'!$E490,DATA2!$A$2:$A$482,0)),"")</f>
        <v/>
      </c>
      <c r="M490" s="7" t="str">
        <f>IFERROR(INDEX(DATA2!I$2:I$482,MATCH('Search for Assistance'!$E490,DATA2!$A$2:$A$482,0)),"")</f>
        <v/>
      </c>
      <c r="N490" s="7" t="str">
        <f>IFERROR(INDEX(DATA2!J$2:J$482,MATCH('Search for Assistance'!$E490,DATA2!$A$2:$A$482,0)),"")</f>
        <v/>
      </c>
      <c r="O490" s="7" t="str">
        <f>IFERROR(INDEX(DATA2!K$2:K$482,MATCH('Search for Assistance'!$E490,DATA2!$A$2:$A$482,0)),"")</f>
        <v/>
      </c>
      <c r="P490" s="7"/>
      <c r="Q490" s="3"/>
    </row>
    <row r="491" spans="5:17" ht="64.150000000000006" customHeight="1" x14ac:dyDescent="0.4">
      <c r="E491" s="4"/>
      <c r="F491" s="5" t="str">
        <f t="shared" si="7"/>
        <v/>
      </c>
      <c r="G491" s="6" t="str">
        <f>IFERROR(INDEX(DATA2!C$2:C$482,MATCH('Search for Assistance'!$E491,DATA2!$A$2:$A$482,0)),"")</f>
        <v/>
      </c>
      <c r="H491" s="6" t="str">
        <f>IFERROR(INDEX(DATA2!D$2:D$482,MATCH('Search for Assistance'!$E491,DATA2!$A$2:$A$482,0)),"")</f>
        <v/>
      </c>
      <c r="I491" s="7" t="str">
        <f>IFERROR(INDEX(DATA2!E$2:E$482,MATCH('Search for Assistance'!$E491,DATA2!$A$2:$A$482,0)),"")</f>
        <v/>
      </c>
      <c r="J491" s="7" t="str">
        <f>IFERROR(INDEX(DATA2!F$2:F$482,MATCH('Search for Assistance'!$E491,DATA2!$A$2:$A$482,0)),"")</f>
        <v/>
      </c>
      <c r="K491" s="7" t="str">
        <f>IFERROR(INDEX(DATA2!G$2:G$482,MATCH('Search for Assistance'!$E491,DATA2!$A$2:$A$482,0)),"")</f>
        <v/>
      </c>
      <c r="L491" s="7" t="str">
        <f>IFERROR(INDEX(DATA2!H$2:H$482,MATCH('Search for Assistance'!$E491,DATA2!$A$2:$A$482,0)),"")</f>
        <v/>
      </c>
      <c r="M491" s="7" t="str">
        <f>IFERROR(INDEX(DATA2!I$2:I$482,MATCH('Search for Assistance'!$E491,DATA2!$A$2:$A$482,0)),"")</f>
        <v/>
      </c>
      <c r="N491" s="7" t="str">
        <f>IFERROR(INDEX(DATA2!J$2:J$482,MATCH('Search for Assistance'!$E491,DATA2!$A$2:$A$482,0)),"")</f>
        <v/>
      </c>
      <c r="O491" s="7" t="str">
        <f>IFERROR(INDEX(DATA2!K$2:K$482,MATCH('Search for Assistance'!$E491,DATA2!$A$2:$A$482,0)),"")</f>
        <v/>
      </c>
      <c r="P491" s="7"/>
      <c r="Q491" s="3"/>
    </row>
    <row r="492" spans="5:17" ht="64.150000000000006" customHeight="1" x14ac:dyDescent="0.4">
      <c r="E492" s="4"/>
      <c r="F492" s="5" t="str">
        <f t="shared" si="7"/>
        <v/>
      </c>
      <c r="G492" s="6" t="str">
        <f>IFERROR(INDEX(DATA2!C$2:C$482,MATCH('Search for Assistance'!$E492,DATA2!$A$2:$A$482,0)),"")</f>
        <v/>
      </c>
      <c r="H492" s="6" t="str">
        <f>IFERROR(INDEX(DATA2!D$2:D$482,MATCH('Search for Assistance'!$E492,DATA2!$A$2:$A$482,0)),"")</f>
        <v/>
      </c>
      <c r="I492" s="7" t="str">
        <f>IFERROR(INDEX(DATA2!E$2:E$482,MATCH('Search for Assistance'!$E492,DATA2!$A$2:$A$482,0)),"")</f>
        <v/>
      </c>
      <c r="J492" s="7" t="str">
        <f>IFERROR(INDEX(DATA2!F$2:F$482,MATCH('Search for Assistance'!$E492,DATA2!$A$2:$A$482,0)),"")</f>
        <v/>
      </c>
      <c r="K492" s="7" t="str">
        <f>IFERROR(INDEX(DATA2!G$2:G$482,MATCH('Search for Assistance'!$E492,DATA2!$A$2:$A$482,0)),"")</f>
        <v/>
      </c>
      <c r="L492" s="7" t="str">
        <f>IFERROR(INDEX(DATA2!H$2:H$482,MATCH('Search for Assistance'!$E492,DATA2!$A$2:$A$482,0)),"")</f>
        <v/>
      </c>
      <c r="M492" s="7" t="str">
        <f>IFERROR(INDEX(DATA2!I$2:I$482,MATCH('Search for Assistance'!$E492,DATA2!$A$2:$A$482,0)),"")</f>
        <v/>
      </c>
      <c r="N492" s="7" t="str">
        <f>IFERROR(INDEX(DATA2!J$2:J$482,MATCH('Search for Assistance'!$E492,DATA2!$A$2:$A$482,0)),"")</f>
        <v/>
      </c>
      <c r="O492" s="7" t="str">
        <f>IFERROR(INDEX(DATA2!K$2:K$482,MATCH('Search for Assistance'!$E492,DATA2!$A$2:$A$482,0)),"")</f>
        <v/>
      </c>
      <c r="P492" s="7"/>
      <c r="Q492" s="3"/>
    </row>
    <row r="493" spans="5:17" ht="64.150000000000006" customHeight="1" x14ac:dyDescent="0.4">
      <c r="E493" s="4"/>
      <c r="F493" s="5" t="str">
        <f t="shared" si="7"/>
        <v/>
      </c>
      <c r="G493" s="6" t="str">
        <f>IFERROR(INDEX(DATA2!C$2:C$482,MATCH('Search for Assistance'!$E493,DATA2!$A$2:$A$482,0)),"")</f>
        <v/>
      </c>
      <c r="H493" s="6" t="str">
        <f>IFERROR(INDEX(DATA2!D$2:D$482,MATCH('Search for Assistance'!$E493,DATA2!$A$2:$A$482,0)),"")</f>
        <v/>
      </c>
      <c r="I493" s="7" t="str">
        <f>IFERROR(INDEX(DATA2!E$2:E$482,MATCH('Search for Assistance'!$E493,DATA2!$A$2:$A$482,0)),"")</f>
        <v/>
      </c>
      <c r="J493" s="7" t="str">
        <f>IFERROR(INDEX(DATA2!F$2:F$482,MATCH('Search for Assistance'!$E493,DATA2!$A$2:$A$482,0)),"")</f>
        <v/>
      </c>
      <c r="K493" s="7" t="str">
        <f>IFERROR(INDEX(DATA2!G$2:G$482,MATCH('Search for Assistance'!$E493,DATA2!$A$2:$A$482,0)),"")</f>
        <v/>
      </c>
      <c r="L493" s="7" t="str">
        <f>IFERROR(INDEX(DATA2!H$2:H$482,MATCH('Search for Assistance'!$E493,DATA2!$A$2:$A$482,0)),"")</f>
        <v/>
      </c>
      <c r="M493" s="7" t="str">
        <f>IFERROR(INDEX(DATA2!I$2:I$482,MATCH('Search for Assistance'!$E493,DATA2!$A$2:$A$482,0)),"")</f>
        <v/>
      </c>
      <c r="N493" s="7" t="str">
        <f>IFERROR(INDEX(DATA2!J$2:J$482,MATCH('Search for Assistance'!$E493,DATA2!$A$2:$A$482,0)),"")</f>
        <v/>
      </c>
      <c r="O493" s="7" t="str">
        <f>IFERROR(INDEX(DATA2!K$2:K$482,MATCH('Search for Assistance'!$E493,DATA2!$A$2:$A$482,0)),"")</f>
        <v/>
      </c>
      <c r="P493" s="7"/>
      <c r="Q493" s="3"/>
    </row>
    <row r="494" spans="5:17" ht="64.150000000000006" customHeight="1" x14ac:dyDescent="0.4">
      <c r="E494" s="4"/>
      <c r="F494" s="5" t="str">
        <f t="shared" si="7"/>
        <v/>
      </c>
      <c r="G494" s="6" t="str">
        <f>IFERROR(INDEX(DATA2!C$2:C$482,MATCH('Search for Assistance'!$E494,DATA2!$A$2:$A$482,0)),"")</f>
        <v/>
      </c>
      <c r="H494" s="6" t="str">
        <f>IFERROR(INDEX(DATA2!D$2:D$482,MATCH('Search for Assistance'!$E494,DATA2!$A$2:$A$482,0)),"")</f>
        <v/>
      </c>
      <c r="I494" s="7" t="str">
        <f>IFERROR(INDEX(DATA2!E$2:E$482,MATCH('Search for Assistance'!$E494,DATA2!$A$2:$A$482,0)),"")</f>
        <v/>
      </c>
      <c r="J494" s="7" t="str">
        <f>IFERROR(INDEX(DATA2!F$2:F$482,MATCH('Search for Assistance'!$E494,DATA2!$A$2:$A$482,0)),"")</f>
        <v/>
      </c>
      <c r="K494" s="7" t="str">
        <f>IFERROR(INDEX(DATA2!G$2:G$482,MATCH('Search for Assistance'!$E494,DATA2!$A$2:$A$482,0)),"")</f>
        <v/>
      </c>
      <c r="L494" s="7" t="str">
        <f>IFERROR(INDEX(DATA2!H$2:H$482,MATCH('Search for Assistance'!$E494,DATA2!$A$2:$A$482,0)),"")</f>
        <v/>
      </c>
      <c r="M494" s="7" t="str">
        <f>IFERROR(INDEX(DATA2!I$2:I$482,MATCH('Search for Assistance'!$E494,DATA2!$A$2:$A$482,0)),"")</f>
        <v/>
      </c>
      <c r="N494" s="7" t="str">
        <f>IFERROR(INDEX(DATA2!J$2:J$482,MATCH('Search for Assistance'!$E494,DATA2!$A$2:$A$482,0)),"")</f>
        <v/>
      </c>
      <c r="O494" s="7" t="str">
        <f>IFERROR(INDEX(DATA2!K$2:K$482,MATCH('Search for Assistance'!$E494,DATA2!$A$2:$A$482,0)),"")</f>
        <v/>
      </c>
      <c r="P494" s="7"/>
      <c r="Q494" s="3"/>
    </row>
    <row r="495" spans="5:17" ht="64.150000000000006" customHeight="1" x14ac:dyDescent="0.4">
      <c r="E495" s="4"/>
      <c r="F495" s="5" t="str">
        <f t="shared" si="7"/>
        <v/>
      </c>
      <c r="G495" s="6" t="str">
        <f>IFERROR(INDEX(DATA2!C$2:C$482,MATCH('Search for Assistance'!$E495,DATA2!$A$2:$A$482,0)),"")</f>
        <v/>
      </c>
      <c r="H495" s="6" t="str">
        <f>IFERROR(INDEX(DATA2!D$2:D$482,MATCH('Search for Assistance'!$E495,DATA2!$A$2:$A$482,0)),"")</f>
        <v/>
      </c>
      <c r="I495" s="7" t="str">
        <f>IFERROR(INDEX(DATA2!E$2:E$482,MATCH('Search for Assistance'!$E495,DATA2!$A$2:$A$482,0)),"")</f>
        <v/>
      </c>
      <c r="J495" s="7" t="str">
        <f>IFERROR(INDEX(DATA2!F$2:F$482,MATCH('Search for Assistance'!$E495,DATA2!$A$2:$A$482,0)),"")</f>
        <v/>
      </c>
      <c r="K495" s="7" t="str">
        <f>IFERROR(INDEX(DATA2!G$2:G$482,MATCH('Search for Assistance'!$E495,DATA2!$A$2:$A$482,0)),"")</f>
        <v/>
      </c>
      <c r="L495" s="7" t="str">
        <f>IFERROR(INDEX(DATA2!H$2:H$482,MATCH('Search for Assistance'!$E495,DATA2!$A$2:$A$482,0)),"")</f>
        <v/>
      </c>
      <c r="M495" s="7" t="str">
        <f>IFERROR(INDEX(DATA2!I$2:I$482,MATCH('Search for Assistance'!$E495,DATA2!$A$2:$A$482,0)),"")</f>
        <v/>
      </c>
      <c r="N495" s="7" t="str">
        <f>IFERROR(INDEX(DATA2!J$2:J$482,MATCH('Search for Assistance'!$E495,DATA2!$A$2:$A$482,0)),"")</f>
        <v/>
      </c>
      <c r="O495" s="7" t="str">
        <f>IFERROR(INDEX(DATA2!K$2:K$482,MATCH('Search for Assistance'!$E495,DATA2!$A$2:$A$482,0)),"")</f>
        <v/>
      </c>
      <c r="P495" s="7"/>
      <c r="Q495" s="3"/>
    </row>
    <row r="496" spans="5:17" ht="64.150000000000006" customHeight="1" x14ac:dyDescent="0.4">
      <c r="E496" s="4"/>
      <c r="F496" s="5" t="str">
        <f t="shared" si="7"/>
        <v/>
      </c>
      <c r="G496" s="6" t="str">
        <f>IFERROR(INDEX(DATA2!C$2:C$482,MATCH('Search for Assistance'!$E496,DATA2!$A$2:$A$482,0)),"")</f>
        <v/>
      </c>
      <c r="H496" s="6" t="str">
        <f>IFERROR(INDEX(DATA2!D$2:D$482,MATCH('Search for Assistance'!$E496,DATA2!$A$2:$A$482,0)),"")</f>
        <v/>
      </c>
      <c r="I496" s="7" t="str">
        <f>IFERROR(INDEX(DATA2!E$2:E$482,MATCH('Search for Assistance'!$E496,DATA2!$A$2:$A$482,0)),"")</f>
        <v/>
      </c>
      <c r="J496" s="7" t="str">
        <f>IFERROR(INDEX(DATA2!F$2:F$482,MATCH('Search for Assistance'!$E496,DATA2!$A$2:$A$482,0)),"")</f>
        <v/>
      </c>
      <c r="K496" s="7" t="str">
        <f>IFERROR(INDEX(DATA2!G$2:G$482,MATCH('Search for Assistance'!$E496,DATA2!$A$2:$A$482,0)),"")</f>
        <v/>
      </c>
      <c r="L496" s="7" t="str">
        <f>IFERROR(INDEX(DATA2!H$2:H$482,MATCH('Search for Assistance'!$E496,DATA2!$A$2:$A$482,0)),"")</f>
        <v/>
      </c>
      <c r="M496" s="7" t="str">
        <f>IFERROR(INDEX(DATA2!I$2:I$482,MATCH('Search for Assistance'!$E496,DATA2!$A$2:$A$482,0)),"")</f>
        <v/>
      </c>
      <c r="N496" s="7" t="str">
        <f>IFERROR(INDEX(DATA2!J$2:J$482,MATCH('Search for Assistance'!$E496,DATA2!$A$2:$A$482,0)),"")</f>
        <v/>
      </c>
      <c r="O496" s="7" t="str">
        <f>IFERROR(INDEX(DATA2!K$2:K$482,MATCH('Search for Assistance'!$E496,DATA2!$A$2:$A$482,0)),"")</f>
        <v/>
      </c>
      <c r="P496" s="7"/>
      <c r="Q496" s="3"/>
    </row>
    <row r="497" spans="5:17" ht="64.150000000000006" customHeight="1" x14ac:dyDescent="0.4">
      <c r="E497" s="4"/>
      <c r="F497" s="5" t="str">
        <f t="shared" si="7"/>
        <v/>
      </c>
      <c r="G497" s="6" t="str">
        <f>IFERROR(INDEX(DATA2!C$2:C$482,MATCH('Search for Assistance'!$E497,DATA2!$A$2:$A$482,0)),"")</f>
        <v/>
      </c>
      <c r="H497" s="6" t="str">
        <f>IFERROR(INDEX(DATA2!D$2:D$482,MATCH('Search for Assistance'!$E497,DATA2!$A$2:$A$482,0)),"")</f>
        <v/>
      </c>
      <c r="I497" s="7" t="str">
        <f>IFERROR(INDEX(DATA2!E$2:E$482,MATCH('Search for Assistance'!$E497,DATA2!$A$2:$A$482,0)),"")</f>
        <v/>
      </c>
      <c r="J497" s="7" t="str">
        <f>IFERROR(INDEX(DATA2!F$2:F$482,MATCH('Search for Assistance'!$E497,DATA2!$A$2:$A$482,0)),"")</f>
        <v/>
      </c>
      <c r="K497" s="7" t="str">
        <f>IFERROR(INDEX(DATA2!G$2:G$482,MATCH('Search for Assistance'!$E497,DATA2!$A$2:$A$482,0)),"")</f>
        <v/>
      </c>
      <c r="L497" s="7" t="str">
        <f>IFERROR(INDEX(DATA2!H$2:H$482,MATCH('Search for Assistance'!$E497,DATA2!$A$2:$A$482,0)),"")</f>
        <v/>
      </c>
      <c r="M497" s="7" t="str">
        <f>IFERROR(INDEX(DATA2!I$2:I$482,MATCH('Search for Assistance'!$E497,DATA2!$A$2:$A$482,0)),"")</f>
        <v/>
      </c>
      <c r="N497" s="7" t="str">
        <f>IFERROR(INDEX(DATA2!J$2:J$482,MATCH('Search for Assistance'!$E497,DATA2!$A$2:$A$482,0)),"")</f>
        <v/>
      </c>
      <c r="O497" s="7" t="str">
        <f>IFERROR(INDEX(DATA2!K$2:K$482,MATCH('Search for Assistance'!$E497,DATA2!$A$2:$A$482,0)),"")</f>
        <v/>
      </c>
      <c r="P497" s="7"/>
      <c r="Q497" s="3"/>
    </row>
    <row r="498" spans="5:17" ht="64.150000000000006" customHeight="1" x14ac:dyDescent="0.4">
      <c r="E498" s="4"/>
      <c r="F498" s="5" t="str">
        <f t="shared" si="7"/>
        <v/>
      </c>
      <c r="G498" s="6" t="str">
        <f>IFERROR(INDEX(DATA2!C$2:C$482,MATCH('Search for Assistance'!$E498,DATA2!$A$2:$A$482,0)),"")</f>
        <v/>
      </c>
      <c r="H498" s="6" t="str">
        <f>IFERROR(INDEX(DATA2!D$2:D$482,MATCH('Search for Assistance'!$E498,DATA2!$A$2:$A$482,0)),"")</f>
        <v/>
      </c>
      <c r="I498" s="7" t="str">
        <f>IFERROR(INDEX(DATA2!E$2:E$482,MATCH('Search for Assistance'!$E498,DATA2!$A$2:$A$482,0)),"")</f>
        <v/>
      </c>
      <c r="J498" s="7" t="str">
        <f>IFERROR(INDEX(DATA2!F$2:F$482,MATCH('Search for Assistance'!$E498,DATA2!$A$2:$A$482,0)),"")</f>
        <v/>
      </c>
      <c r="K498" s="7" t="str">
        <f>IFERROR(INDEX(DATA2!G$2:G$482,MATCH('Search for Assistance'!$E498,DATA2!$A$2:$A$482,0)),"")</f>
        <v/>
      </c>
      <c r="L498" s="7" t="str">
        <f>IFERROR(INDEX(DATA2!H$2:H$482,MATCH('Search for Assistance'!$E498,DATA2!$A$2:$A$482,0)),"")</f>
        <v/>
      </c>
      <c r="M498" s="7" t="str">
        <f>IFERROR(INDEX(DATA2!I$2:I$482,MATCH('Search for Assistance'!$E498,DATA2!$A$2:$A$482,0)),"")</f>
        <v/>
      </c>
      <c r="N498" s="7" t="str">
        <f>IFERROR(INDEX(DATA2!J$2:J$482,MATCH('Search for Assistance'!$E498,DATA2!$A$2:$A$482,0)),"")</f>
        <v/>
      </c>
      <c r="O498" s="7" t="str">
        <f>IFERROR(INDEX(DATA2!K$2:K$482,MATCH('Search for Assistance'!$E498,DATA2!$A$2:$A$482,0)),"")</f>
        <v/>
      </c>
      <c r="P498" s="7"/>
      <c r="Q498" s="3"/>
    </row>
    <row r="499" spans="5:17" ht="64.150000000000006" customHeight="1" x14ac:dyDescent="0.4">
      <c r="E499" s="4"/>
      <c r="F499" s="5" t="str">
        <f t="shared" si="7"/>
        <v/>
      </c>
      <c r="G499" s="6" t="str">
        <f>IFERROR(INDEX(DATA2!C$2:C$482,MATCH('Search for Assistance'!$E499,DATA2!$A$2:$A$482,0)),"")</f>
        <v/>
      </c>
      <c r="H499" s="6" t="str">
        <f>IFERROR(INDEX(DATA2!D$2:D$482,MATCH('Search for Assistance'!$E499,DATA2!$A$2:$A$482,0)),"")</f>
        <v/>
      </c>
      <c r="I499" s="7" t="str">
        <f>IFERROR(INDEX(DATA2!E$2:E$482,MATCH('Search for Assistance'!$E499,DATA2!$A$2:$A$482,0)),"")</f>
        <v/>
      </c>
      <c r="J499" s="7" t="str">
        <f>IFERROR(INDEX(DATA2!F$2:F$482,MATCH('Search for Assistance'!$E499,DATA2!$A$2:$A$482,0)),"")</f>
        <v/>
      </c>
      <c r="K499" s="7" t="str">
        <f>IFERROR(INDEX(DATA2!G$2:G$482,MATCH('Search for Assistance'!$E499,DATA2!$A$2:$A$482,0)),"")</f>
        <v/>
      </c>
      <c r="L499" s="7" t="str">
        <f>IFERROR(INDEX(DATA2!H$2:H$482,MATCH('Search for Assistance'!$E499,DATA2!$A$2:$A$482,0)),"")</f>
        <v/>
      </c>
      <c r="M499" s="7" t="str">
        <f>IFERROR(INDEX(DATA2!I$2:I$482,MATCH('Search for Assistance'!$E499,DATA2!$A$2:$A$482,0)),"")</f>
        <v/>
      </c>
      <c r="N499" s="7" t="str">
        <f>IFERROR(INDEX(DATA2!J$2:J$482,MATCH('Search for Assistance'!$E499,DATA2!$A$2:$A$482,0)),"")</f>
        <v/>
      </c>
      <c r="O499" s="7" t="str">
        <f>IFERROR(INDEX(DATA2!K$2:K$482,MATCH('Search for Assistance'!$E499,DATA2!$A$2:$A$482,0)),"")</f>
        <v/>
      </c>
      <c r="P499" s="7"/>
      <c r="Q499" s="3"/>
    </row>
    <row r="500" spans="5:17" ht="64.150000000000006" customHeight="1" x14ac:dyDescent="0.4">
      <c r="E500" s="4"/>
      <c r="F500" s="5" t="str">
        <f t="shared" si="7"/>
        <v/>
      </c>
      <c r="G500" s="6" t="str">
        <f>IFERROR(INDEX(DATA2!C$2:C$482,MATCH('Search for Assistance'!$E500,DATA2!$A$2:$A$482,0)),"")</f>
        <v/>
      </c>
      <c r="H500" s="6" t="str">
        <f>IFERROR(INDEX(DATA2!D$2:D$482,MATCH('Search for Assistance'!$E500,DATA2!$A$2:$A$482,0)),"")</f>
        <v/>
      </c>
      <c r="I500" s="7" t="str">
        <f>IFERROR(INDEX(DATA2!E$2:E$482,MATCH('Search for Assistance'!$E500,DATA2!$A$2:$A$482,0)),"")</f>
        <v/>
      </c>
      <c r="J500" s="7" t="str">
        <f>IFERROR(INDEX(DATA2!F$2:F$482,MATCH('Search for Assistance'!$E500,DATA2!$A$2:$A$482,0)),"")</f>
        <v/>
      </c>
      <c r="K500" s="7" t="str">
        <f>IFERROR(INDEX(DATA2!G$2:G$482,MATCH('Search for Assistance'!$E500,DATA2!$A$2:$A$482,0)),"")</f>
        <v/>
      </c>
      <c r="L500" s="7" t="str">
        <f>IFERROR(INDEX(DATA2!H$2:H$482,MATCH('Search for Assistance'!$E500,DATA2!$A$2:$A$482,0)),"")</f>
        <v/>
      </c>
      <c r="M500" s="7" t="str">
        <f>IFERROR(INDEX(DATA2!I$2:I$482,MATCH('Search for Assistance'!$E500,DATA2!$A$2:$A$482,0)),"")</f>
        <v/>
      </c>
      <c r="N500" s="7" t="str">
        <f>IFERROR(INDEX(DATA2!J$2:J$482,MATCH('Search for Assistance'!$E500,DATA2!$A$2:$A$482,0)),"")</f>
        <v/>
      </c>
      <c r="O500" s="7" t="str">
        <f>IFERROR(INDEX(DATA2!K$2:K$482,MATCH('Search for Assistance'!$E500,DATA2!$A$2:$A$482,0)),"")</f>
        <v/>
      </c>
      <c r="P500" s="7"/>
      <c r="Q500" s="3"/>
    </row>
  </sheetData>
  <sheetProtection algorithmName="SHA-512" hashValue="Q04IAOpetx7Zddf6xEU8pAzBxuXcStR3a2KLz+bsfw711webfCkFz6txbnOq/lr3CePObIJxAyQG05fBOnNaYg==" saltValue="rPLORLOYSJ3knSecAMwwWw==" spinCount="100000" sheet="1" objects="1" scenarios="1" selectLockedCells="1"/>
  <mergeCells count="14">
    <mergeCell ref="D6:D8"/>
    <mergeCell ref="A10:D300"/>
    <mergeCell ref="A2:A9"/>
    <mergeCell ref="A1:P1"/>
    <mergeCell ref="M2:P5"/>
    <mergeCell ref="J5:L5"/>
    <mergeCell ref="J3:L3"/>
    <mergeCell ref="D2:I5"/>
    <mergeCell ref="B5:C5"/>
    <mergeCell ref="B3:C3"/>
    <mergeCell ref="B4:C4"/>
    <mergeCell ref="B2:C2"/>
    <mergeCell ref="J2:L2"/>
    <mergeCell ref="J4:L4"/>
  </mergeCells>
  <conditionalFormatting sqref="I6:I1048576">
    <cfRule type="containsText" dxfId="7" priority="3" operator="containsText" text="0">
      <formula>NOT(ISERROR(SEARCH("0",I6)))</formula>
    </cfRule>
    <cfRule type="containsBlanks" priority="4">
      <formula>LEN(TRIM(I6))=0</formula>
    </cfRule>
  </conditionalFormatting>
  <conditionalFormatting sqref="B9">
    <cfRule type="expression" dxfId="6" priority="2">
      <formula>OR($C$8="Cook",$C$8="Adams",$C$8="Alexander",$C$8="DuPage",$C$8="Fulton",$C$8="Johnson",$C$8="Kane",$C$8="Kankakee",$C$8="Kendall",$C$8="Knox",$C$8="Lake",$C$8="Lee",$C$8="Livingston",$C$8="Logan",$C$8="McDonough",$C$8="McHenry",$C$8="McLean",$C$8="Macon",$C$8="Madison",$C$8="Massac",$C$8="Morgan",$C$8="Peoria",$C$8="Piatt",$C$8="Pike",$C$8="Rock Island",$C$8="Saline",$C$8="Sangamon",$C$8="Tazewell",$C$8="Union",$C$8="White",$C$8="Whiteside",$C$8="Will")</formula>
    </cfRule>
  </conditionalFormatting>
  <conditionalFormatting sqref="C9">
    <cfRule type="expression" dxfId="5" priority="1">
      <formula>OR($C$8="Cook",$C$8="Adams",$C$8="Alexander",$C$8="DuPage",$C$8="Fulton",$C$8="Johnson",$C$8="Kane",$C$8="Kankakee",$C$8="Kendall",$C$8="Knox",$C$8="Lake",$C$8="Lee",$C$8="Livingston",$C$8="Logan",$C$8="McDonough",$C$8="McHenry",$C$8="McLean",$C$8="Macon",$C$8="Madison",$C$8="Massac",$C$8="Morgan",$C$8="Peoria",$C$8="Piatt",$C$8="Pike",$C$8="Rock Island",$C$8="Saline",$C$8="Sangamon",$C$8="Tazewell",$C$8="Union",$C$8="White",$C$8="Whiteside",$C$8="Will")</formula>
    </cfRule>
  </conditionalFormatting>
  <dataValidations count="1">
    <dataValidation type="list" allowBlank="1" showInputMessage="1" showErrorMessage="1" sqref="C9" xr:uid="{877E10AE-C426-4B5C-8914-A85A85286010}">
      <formula1>INDIRECT(SUBSTITUTE($C$8," ",""))</formula1>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promptTitle="Community Expertise" prompt="Please select an option, if applicable, by using the arrow immediately above this text box." xr:uid="{1919A297-7B32-407A-A455-8D82DCFF2B8E}">
          <x14:formula1>
            <xm:f>DATA!$A$2:$A$12</xm:f>
          </x14:formula1>
          <xm:sqref>C6</xm:sqref>
        </x14:dataValidation>
        <x14:dataValidation type="list" allowBlank="1" showInputMessage="1" showErrorMessage="1" promptTitle="Language Spoken" prompt="Please select an option, if applicable, by using the arrow immediately above this text box." xr:uid="{47EA7A96-8AB9-465F-895D-6BBB0962DF53}">
          <x14:formula1>
            <xm:f>DATA!$B$2:$B$31</xm:f>
          </x14:formula1>
          <xm:sqref>C7</xm:sqref>
        </x14:dataValidation>
        <x14:dataValidation type="list" allowBlank="1" showInputMessage="1" showErrorMessage="1" promptTitle="County Served" prompt="Please select an option, if applicable, by using the arrow immediately above this text box." xr:uid="{3776B9FD-67F5-477C-92D6-F623A1033B26}">
          <x14:formula1>
            <xm:f>DATA!$C$2:$C$110</xm:f>
          </x14:formula1>
          <xm:sqref>C8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C9914-804D-4999-8501-FA4E5FA0EDD1}">
  <dimension ref="A1:AJ103"/>
  <sheetViews>
    <sheetView topLeftCell="XFD1" workbookViewId="0">
      <selection activeCell="XFD1" sqref="A1:XFD1048576"/>
    </sheetView>
  </sheetViews>
  <sheetFormatPr defaultColWidth="0" defaultRowHeight="14.25" x14ac:dyDescent="0.45"/>
  <cols>
    <col min="1" max="1" width="34" hidden="1" customWidth="1"/>
    <col min="2" max="2" width="10" hidden="1" customWidth="1"/>
    <col min="3" max="3" width="12.06640625" hidden="1" customWidth="1"/>
    <col min="4" max="4" width="18.33203125" hidden="1" customWidth="1"/>
    <col min="5" max="7" width="9.06640625" hidden="1" customWidth="1"/>
    <col min="8" max="8" width="11.86328125" hidden="1" customWidth="1"/>
    <col min="9" max="14" width="9.06640625" hidden="1" customWidth="1"/>
    <col min="15" max="15" width="9.3984375" hidden="1" customWidth="1"/>
    <col min="16" max="36" width="0" hidden="1" customWidth="1"/>
    <col min="37" max="16384" width="9.06640625" hidden="1"/>
  </cols>
  <sheetData>
    <row r="1" spans="1:36" s="24" customFormat="1" ht="142.5" x14ac:dyDescent="0.45">
      <c r="A1" s="23" t="s">
        <v>1020</v>
      </c>
      <c r="B1" s="23" t="s">
        <v>5</v>
      </c>
      <c r="C1" s="23" t="s">
        <v>6</v>
      </c>
      <c r="D1" s="23" t="s">
        <v>7</v>
      </c>
      <c r="E1" s="23" t="s">
        <v>1356</v>
      </c>
      <c r="F1" s="23" t="s">
        <v>128</v>
      </c>
      <c r="G1" s="23" t="s">
        <v>129</v>
      </c>
      <c r="H1" s="23" t="s">
        <v>148</v>
      </c>
      <c r="I1" s="23" t="s">
        <v>155</v>
      </c>
      <c r="J1" s="23" t="s">
        <v>170</v>
      </c>
      <c r="K1" s="23" t="s">
        <v>171</v>
      </c>
      <c r="L1" s="23" t="s">
        <v>172</v>
      </c>
      <c r="M1" s="23" t="s">
        <v>173</v>
      </c>
      <c r="N1" s="23" t="s">
        <v>174</v>
      </c>
      <c r="O1" s="23" t="s">
        <v>175</v>
      </c>
      <c r="P1" s="23" t="s">
        <v>178</v>
      </c>
      <c r="Q1" s="23" t="s">
        <v>179</v>
      </c>
      <c r="R1" s="23" t="s">
        <v>180</v>
      </c>
      <c r="S1" s="23" t="s">
        <v>181</v>
      </c>
      <c r="T1" s="23" t="s">
        <v>182</v>
      </c>
      <c r="U1" s="23" t="s">
        <v>183</v>
      </c>
      <c r="V1" s="23" t="s">
        <v>184</v>
      </c>
      <c r="W1" s="23" t="s">
        <v>186</v>
      </c>
      <c r="X1" s="23" t="s">
        <v>190</v>
      </c>
      <c r="Y1" s="23" t="s">
        <v>195</v>
      </c>
      <c r="Z1" s="23" t="s">
        <v>198</v>
      </c>
      <c r="AA1" s="23" t="s">
        <v>200</v>
      </c>
      <c r="AB1" s="23" t="s">
        <v>201</v>
      </c>
      <c r="AC1" s="23" t="s">
        <v>1806</v>
      </c>
      <c r="AD1" s="23" t="s">
        <v>209</v>
      </c>
      <c r="AE1" s="23" t="s">
        <v>210</v>
      </c>
      <c r="AF1" s="23" t="s">
        <v>216</v>
      </c>
      <c r="AG1" s="23" t="s">
        <v>217</v>
      </c>
      <c r="AH1" s="23" t="s">
        <v>223</v>
      </c>
      <c r="AI1" s="23" t="s">
        <v>224</v>
      </c>
      <c r="AJ1" s="23" t="s">
        <v>225</v>
      </c>
    </row>
    <row r="2" spans="1:36" x14ac:dyDescent="0.45">
      <c r="A2" t="s">
        <v>996</v>
      </c>
      <c r="B2" t="s">
        <v>21</v>
      </c>
      <c r="C2" t="s">
        <v>128</v>
      </c>
      <c r="D2" t="s">
        <v>127</v>
      </c>
      <c r="E2" t="s">
        <v>1623</v>
      </c>
      <c r="F2" t="s">
        <v>1624</v>
      </c>
      <c r="G2" t="s">
        <v>1625</v>
      </c>
      <c r="H2" t="s">
        <v>1626</v>
      </c>
      <c r="I2" t="s">
        <v>1627</v>
      </c>
      <c r="J2" t="s">
        <v>1628</v>
      </c>
      <c r="K2" t="s">
        <v>1629</v>
      </c>
      <c r="L2" t="s">
        <v>1630</v>
      </c>
      <c r="M2" t="s">
        <v>1631</v>
      </c>
      <c r="N2" t="s">
        <v>1632</v>
      </c>
      <c r="O2" t="s">
        <v>1633</v>
      </c>
      <c r="P2" t="s">
        <v>1634</v>
      </c>
      <c r="Q2" t="s">
        <v>1635</v>
      </c>
      <c r="R2" t="s">
        <v>1636</v>
      </c>
      <c r="S2" t="s">
        <v>1637</v>
      </c>
      <c r="T2" t="s">
        <v>1638</v>
      </c>
      <c r="U2" t="s">
        <v>1639</v>
      </c>
      <c r="V2" t="s">
        <v>1640</v>
      </c>
      <c r="W2" t="s">
        <v>1641</v>
      </c>
      <c r="X2" t="s">
        <v>1642</v>
      </c>
      <c r="Y2" t="s">
        <v>1643</v>
      </c>
      <c r="Z2" t="s">
        <v>1644</v>
      </c>
      <c r="AA2" t="s">
        <v>1645</v>
      </c>
      <c r="AB2" t="s">
        <v>1646</v>
      </c>
      <c r="AC2" t="s">
        <v>1647</v>
      </c>
      <c r="AD2" t="s">
        <v>1648</v>
      </c>
      <c r="AE2" t="s">
        <v>1649</v>
      </c>
      <c r="AF2" t="s">
        <v>1650</v>
      </c>
      <c r="AG2" t="s">
        <v>1651</v>
      </c>
      <c r="AH2" t="s">
        <v>1652</v>
      </c>
      <c r="AI2" t="s">
        <v>1653</v>
      </c>
      <c r="AJ2" t="s">
        <v>1654</v>
      </c>
    </row>
    <row r="3" spans="1:36" x14ac:dyDescent="0.45">
      <c r="A3" t="s">
        <v>1000</v>
      </c>
      <c r="B3" t="s">
        <v>10</v>
      </c>
      <c r="C3" t="s">
        <v>129</v>
      </c>
      <c r="D3" t="s">
        <v>126</v>
      </c>
      <c r="E3" t="s">
        <v>1434</v>
      </c>
      <c r="F3" t="s">
        <v>1521</v>
      </c>
      <c r="G3" t="s">
        <v>1527</v>
      </c>
      <c r="H3" t="s">
        <v>1528</v>
      </c>
      <c r="I3" t="s">
        <v>1532</v>
      </c>
      <c r="J3" t="s">
        <v>1534</v>
      </c>
      <c r="K3" t="s">
        <v>1531</v>
      </c>
      <c r="L3" t="s">
        <v>1535</v>
      </c>
      <c r="M3" t="s">
        <v>1531</v>
      </c>
      <c r="N3" t="s">
        <v>1539</v>
      </c>
      <c r="O3" t="s">
        <v>1552</v>
      </c>
      <c r="P3" t="s">
        <v>1567</v>
      </c>
      <c r="Q3" t="s">
        <v>1583</v>
      </c>
      <c r="R3" t="s">
        <v>1568</v>
      </c>
      <c r="S3" t="s">
        <v>1614</v>
      </c>
      <c r="T3" t="s">
        <v>1613</v>
      </c>
      <c r="U3" t="s">
        <v>1611</v>
      </c>
      <c r="V3" t="s">
        <v>1569</v>
      </c>
      <c r="W3" t="s">
        <v>1570</v>
      </c>
      <c r="X3" t="s">
        <v>1571</v>
      </c>
      <c r="Y3" t="s">
        <v>1572</v>
      </c>
      <c r="Z3" t="s">
        <v>1608</v>
      </c>
      <c r="AA3" t="s">
        <v>1606</v>
      </c>
      <c r="AB3" t="s">
        <v>1604</v>
      </c>
      <c r="AC3" t="s">
        <v>1603</v>
      </c>
      <c r="AD3" t="s">
        <v>1588</v>
      </c>
      <c r="AE3" t="s">
        <v>1591</v>
      </c>
      <c r="AF3" t="s">
        <v>1587</v>
      </c>
      <c r="AG3" t="s">
        <v>1585</v>
      </c>
      <c r="AH3" t="s">
        <v>1584</v>
      </c>
      <c r="AI3" t="s">
        <v>1582</v>
      </c>
      <c r="AJ3" t="s">
        <v>1531</v>
      </c>
    </row>
    <row r="4" spans="1:36" x14ac:dyDescent="0.45">
      <c r="A4" t="s">
        <v>1001</v>
      </c>
      <c r="B4" t="s">
        <v>1068</v>
      </c>
      <c r="C4" t="s">
        <v>130</v>
      </c>
      <c r="D4" t="s">
        <v>231</v>
      </c>
      <c r="E4" t="s">
        <v>1435</v>
      </c>
      <c r="F4" t="s">
        <v>1522</v>
      </c>
      <c r="H4" t="s">
        <v>1531</v>
      </c>
      <c r="I4" t="s">
        <v>1533</v>
      </c>
      <c r="K4" t="s">
        <v>1655</v>
      </c>
      <c r="M4" t="s">
        <v>1536</v>
      </c>
      <c r="N4" t="s">
        <v>1540</v>
      </c>
      <c r="O4" t="s">
        <v>1553</v>
      </c>
      <c r="S4" t="s">
        <v>1615</v>
      </c>
      <c r="U4" t="s">
        <v>1612</v>
      </c>
      <c r="Z4" t="s">
        <v>198</v>
      </c>
      <c r="AA4" t="s">
        <v>1607</v>
      </c>
      <c r="AB4" t="s">
        <v>1605</v>
      </c>
      <c r="AE4" t="s">
        <v>1592</v>
      </c>
      <c r="AF4" t="s">
        <v>1586</v>
      </c>
      <c r="AJ4" t="s">
        <v>1573</v>
      </c>
    </row>
    <row r="5" spans="1:36" x14ac:dyDescent="0.45">
      <c r="A5" t="s">
        <v>1002</v>
      </c>
      <c r="B5" t="s">
        <v>1324</v>
      </c>
      <c r="C5" t="s">
        <v>131</v>
      </c>
      <c r="D5" t="s">
        <v>1070</v>
      </c>
      <c r="E5" t="s">
        <v>1436</v>
      </c>
      <c r="F5" t="s">
        <v>1523</v>
      </c>
      <c r="H5" t="s">
        <v>1655</v>
      </c>
      <c r="M5" t="s">
        <v>1537</v>
      </c>
      <c r="N5" t="s">
        <v>1541</v>
      </c>
      <c r="O5" t="s">
        <v>1554</v>
      </c>
      <c r="S5" t="s">
        <v>1616</v>
      </c>
      <c r="Z5" t="s">
        <v>1609</v>
      </c>
      <c r="AE5" t="s">
        <v>1593</v>
      </c>
      <c r="AF5" t="s">
        <v>221</v>
      </c>
      <c r="AJ5" t="s">
        <v>1574</v>
      </c>
    </row>
    <row r="6" spans="1:36" x14ac:dyDescent="0.45">
      <c r="A6" t="s">
        <v>1003</v>
      </c>
      <c r="B6" t="s">
        <v>1021</v>
      </c>
      <c r="C6" t="s">
        <v>132</v>
      </c>
      <c r="E6" t="s">
        <v>1437</v>
      </c>
      <c r="F6" t="s">
        <v>1524</v>
      </c>
      <c r="H6" t="s">
        <v>1529</v>
      </c>
      <c r="M6" t="s">
        <v>1538</v>
      </c>
      <c r="N6" t="s">
        <v>1542</v>
      </c>
      <c r="O6" t="s">
        <v>1555</v>
      </c>
      <c r="Z6" t="s">
        <v>1610</v>
      </c>
      <c r="AE6" t="s">
        <v>1594</v>
      </c>
      <c r="AJ6" t="s">
        <v>1575</v>
      </c>
    </row>
    <row r="7" spans="1:36" x14ac:dyDescent="0.45">
      <c r="A7" t="s">
        <v>1006</v>
      </c>
      <c r="B7" t="s">
        <v>1418</v>
      </c>
      <c r="C7" t="s">
        <v>133</v>
      </c>
      <c r="E7" t="s">
        <v>1438</v>
      </c>
      <c r="F7" t="s">
        <v>1525</v>
      </c>
      <c r="H7" t="s">
        <v>1530</v>
      </c>
      <c r="N7" t="s">
        <v>162</v>
      </c>
      <c r="O7" t="s">
        <v>1556</v>
      </c>
      <c r="AE7" t="s">
        <v>1595</v>
      </c>
      <c r="AJ7" t="s">
        <v>1576</v>
      </c>
    </row>
    <row r="8" spans="1:36" x14ac:dyDescent="0.45">
      <c r="A8" t="s">
        <v>1004</v>
      </c>
      <c r="B8" t="s">
        <v>12</v>
      </c>
      <c r="C8" t="s">
        <v>134</v>
      </c>
      <c r="E8" t="s">
        <v>1439</v>
      </c>
      <c r="F8" t="s">
        <v>1526</v>
      </c>
      <c r="N8" t="s">
        <v>1543</v>
      </c>
      <c r="O8" t="s">
        <v>1557</v>
      </c>
      <c r="AE8" t="s">
        <v>1596</v>
      </c>
      <c r="AJ8" t="s">
        <v>1577</v>
      </c>
    </row>
    <row r="9" spans="1:36" x14ac:dyDescent="0.45">
      <c r="A9" t="s">
        <v>1005</v>
      </c>
      <c r="B9" t="s">
        <v>11</v>
      </c>
      <c r="C9" t="s">
        <v>135</v>
      </c>
      <c r="E9" t="s">
        <v>1440</v>
      </c>
      <c r="N9" t="s">
        <v>1533</v>
      </c>
      <c r="O9" t="s">
        <v>1558</v>
      </c>
      <c r="AE9" t="s">
        <v>1597</v>
      </c>
      <c r="AJ9" t="s">
        <v>1578</v>
      </c>
    </row>
    <row r="10" spans="1:36" x14ac:dyDescent="0.45">
      <c r="A10" t="s">
        <v>229</v>
      </c>
      <c r="B10" t="s">
        <v>1328</v>
      </c>
      <c r="C10" t="s">
        <v>136</v>
      </c>
      <c r="E10" t="s">
        <v>1441</v>
      </c>
      <c r="N10" t="s">
        <v>1544</v>
      </c>
      <c r="O10" t="s">
        <v>1559</v>
      </c>
      <c r="AE10" t="s">
        <v>1598</v>
      </c>
      <c r="AJ10" t="s">
        <v>1579</v>
      </c>
    </row>
    <row r="11" spans="1:36" x14ac:dyDescent="0.45">
      <c r="A11" t="s">
        <v>998</v>
      </c>
      <c r="B11" t="s">
        <v>1421</v>
      </c>
      <c r="C11" t="s">
        <v>137</v>
      </c>
      <c r="E11" t="s">
        <v>1442</v>
      </c>
      <c r="N11" t="s">
        <v>1545</v>
      </c>
      <c r="O11" t="s">
        <v>1589</v>
      </c>
      <c r="AE11" t="s">
        <v>1599</v>
      </c>
      <c r="AJ11" t="s">
        <v>1580</v>
      </c>
    </row>
    <row r="12" spans="1:36" x14ac:dyDescent="0.45">
      <c r="A12" t="s">
        <v>1007</v>
      </c>
      <c r="B12" t="s">
        <v>16</v>
      </c>
      <c r="C12" t="s">
        <v>138</v>
      </c>
      <c r="E12" t="s">
        <v>1443</v>
      </c>
      <c r="N12" t="s">
        <v>1546</v>
      </c>
      <c r="O12" t="s">
        <v>1560</v>
      </c>
      <c r="AE12" t="s">
        <v>1600</v>
      </c>
      <c r="AJ12" t="s">
        <v>1537</v>
      </c>
    </row>
    <row r="13" spans="1:36" x14ac:dyDescent="0.45">
      <c r="B13" t="s">
        <v>1420</v>
      </c>
      <c r="C13" t="s">
        <v>139</v>
      </c>
      <c r="E13" t="s">
        <v>1444</v>
      </c>
      <c r="N13" t="s">
        <v>1547</v>
      </c>
      <c r="O13" t="s">
        <v>1561</v>
      </c>
      <c r="AE13" t="s">
        <v>1601</v>
      </c>
      <c r="AJ13" t="s">
        <v>1581</v>
      </c>
    </row>
    <row r="14" spans="1:36" x14ac:dyDescent="0.45">
      <c r="B14" t="s">
        <v>13</v>
      </c>
      <c r="C14" t="s">
        <v>140</v>
      </c>
      <c r="E14" t="s">
        <v>1445</v>
      </c>
      <c r="N14" t="s">
        <v>1548</v>
      </c>
      <c r="O14" t="s">
        <v>1562</v>
      </c>
      <c r="AE14" t="s">
        <v>1602</v>
      </c>
    </row>
    <row r="15" spans="1:36" x14ac:dyDescent="0.45">
      <c r="B15" t="s">
        <v>1325</v>
      </c>
      <c r="C15" t="s">
        <v>141</v>
      </c>
      <c r="E15" t="s">
        <v>1446</v>
      </c>
      <c r="N15" t="s">
        <v>1549</v>
      </c>
      <c r="O15" t="s">
        <v>1563</v>
      </c>
    </row>
    <row r="16" spans="1:36" x14ac:dyDescent="0.45">
      <c r="B16" t="s">
        <v>18</v>
      </c>
      <c r="C16" t="s">
        <v>142</v>
      </c>
      <c r="E16" t="s">
        <v>1447</v>
      </c>
      <c r="N16" t="s">
        <v>1550</v>
      </c>
      <c r="O16" t="s">
        <v>1564</v>
      </c>
    </row>
    <row r="17" spans="2:15" x14ac:dyDescent="0.45">
      <c r="B17" t="s">
        <v>1327</v>
      </c>
      <c r="C17" t="s">
        <v>1356</v>
      </c>
      <c r="E17" t="s">
        <v>1448</v>
      </c>
      <c r="N17" t="s">
        <v>1551</v>
      </c>
      <c r="O17" t="s">
        <v>1565</v>
      </c>
    </row>
    <row r="18" spans="2:15" x14ac:dyDescent="0.45">
      <c r="B18" t="s">
        <v>9</v>
      </c>
      <c r="C18" t="s">
        <v>143</v>
      </c>
      <c r="E18" t="s">
        <v>1449</v>
      </c>
      <c r="O18" t="s">
        <v>1590</v>
      </c>
    </row>
    <row r="19" spans="2:15" x14ac:dyDescent="0.45">
      <c r="B19" t="s">
        <v>19</v>
      </c>
      <c r="C19" t="s">
        <v>144</v>
      </c>
      <c r="E19" t="s">
        <v>1450</v>
      </c>
      <c r="O19" t="s">
        <v>1566</v>
      </c>
    </row>
    <row r="20" spans="2:15" x14ac:dyDescent="0.45">
      <c r="B20" t="s">
        <v>14</v>
      </c>
      <c r="C20" t="s">
        <v>145</v>
      </c>
      <c r="E20" t="s">
        <v>1451</v>
      </c>
    </row>
    <row r="21" spans="2:15" x14ac:dyDescent="0.45">
      <c r="B21" t="s">
        <v>17</v>
      </c>
      <c r="C21" t="s">
        <v>146</v>
      </c>
      <c r="E21" t="s">
        <v>1452</v>
      </c>
    </row>
    <row r="22" spans="2:15" x14ac:dyDescent="0.45">
      <c r="B22" t="s">
        <v>1809</v>
      </c>
      <c r="C22" t="s">
        <v>147</v>
      </c>
      <c r="E22" t="s">
        <v>1453</v>
      </c>
    </row>
    <row r="23" spans="2:15" x14ac:dyDescent="0.45">
      <c r="B23" t="s">
        <v>1323</v>
      </c>
      <c r="C23" t="s">
        <v>148</v>
      </c>
      <c r="E23" t="s">
        <v>1747</v>
      </c>
    </row>
    <row r="24" spans="2:15" x14ac:dyDescent="0.45">
      <c r="B24" t="s">
        <v>1069</v>
      </c>
      <c r="C24" t="s">
        <v>149</v>
      </c>
      <c r="E24" t="s">
        <v>1454</v>
      </c>
    </row>
    <row r="25" spans="2:15" x14ac:dyDescent="0.45">
      <c r="B25" t="s">
        <v>230</v>
      </c>
      <c r="C25" t="s">
        <v>150</v>
      </c>
      <c r="E25" t="s">
        <v>1455</v>
      </c>
    </row>
    <row r="26" spans="2:15" x14ac:dyDescent="0.45">
      <c r="B26" t="s">
        <v>8</v>
      </c>
      <c r="C26" t="s">
        <v>151</v>
      </c>
      <c r="E26" t="s">
        <v>1456</v>
      </c>
    </row>
    <row r="27" spans="2:15" x14ac:dyDescent="0.45">
      <c r="B27" t="s">
        <v>15</v>
      </c>
      <c r="C27" t="s">
        <v>152</v>
      </c>
      <c r="E27" t="s">
        <v>1457</v>
      </c>
    </row>
    <row r="28" spans="2:15" x14ac:dyDescent="0.45">
      <c r="B28" t="s">
        <v>1326</v>
      </c>
      <c r="C28" t="s">
        <v>153</v>
      </c>
      <c r="E28" t="s">
        <v>1458</v>
      </c>
    </row>
    <row r="29" spans="2:15" x14ac:dyDescent="0.45">
      <c r="B29" t="s">
        <v>1329</v>
      </c>
      <c r="C29" t="s">
        <v>154</v>
      </c>
      <c r="E29" t="s">
        <v>1459</v>
      </c>
    </row>
    <row r="30" spans="2:15" x14ac:dyDescent="0.45">
      <c r="B30" t="s">
        <v>20</v>
      </c>
      <c r="C30" t="s">
        <v>155</v>
      </c>
      <c r="E30" t="s">
        <v>1460</v>
      </c>
    </row>
    <row r="31" spans="2:15" x14ac:dyDescent="0.45">
      <c r="B31" t="s">
        <v>1419</v>
      </c>
      <c r="C31" t="s">
        <v>156</v>
      </c>
      <c r="E31" t="s">
        <v>1461</v>
      </c>
    </row>
    <row r="32" spans="2:15" x14ac:dyDescent="0.45">
      <c r="C32" t="s">
        <v>157</v>
      </c>
      <c r="E32" t="s">
        <v>1462</v>
      </c>
    </row>
    <row r="33" spans="3:5" x14ac:dyDescent="0.45">
      <c r="C33" t="s">
        <v>158</v>
      </c>
      <c r="E33" t="s">
        <v>1463</v>
      </c>
    </row>
    <row r="34" spans="3:5" x14ac:dyDescent="0.45">
      <c r="C34" t="s">
        <v>159</v>
      </c>
      <c r="E34" t="s">
        <v>1464</v>
      </c>
    </row>
    <row r="35" spans="3:5" x14ac:dyDescent="0.45">
      <c r="C35" t="s">
        <v>160</v>
      </c>
      <c r="E35" t="s">
        <v>1465</v>
      </c>
    </row>
    <row r="36" spans="3:5" x14ac:dyDescent="0.45">
      <c r="C36" t="s">
        <v>161</v>
      </c>
      <c r="E36" t="s">
        <v>1466</v>
      </c>
    </row>
    <row r="37" spans="3:5" x14ac:dyDescent="0.45">
      <c r="C37" t="s">
        <v>162</v>
      </c>
      <c r="E37" t="s">
        <v>1467</v>
      </c>
    </row>
    <row r="38" spans="3:5" x14ac:dyDescent="0.45">
      <c r="C38" t="s">
        <v>163</v>
      </c>
      <c r="E38" t="s">
        <v>1468</v>
      </c>
    </row>
    <row r="39" spans="3:5" x14ac:dyDescent="0.45">
      <c r="C39" t="s">
        <v>164</v>
      </c>
      <c r="E39" t="s">
        <v>1469</v>
      </c>
    </row>
    <row r="40" spans="3:5" x14ac:dyDescent="0.45">
      <c r="C40" t="s">
        <v>165</v>
      </c>
      <c r="E40" t="s">
        <v>1470</v>
      </c>
    </row>
    <row r="41" spans="3:5" x14ac:dyDescent="0.45">
      <c r="C41" t="s">
        <v>166</v>
      </c>
      <c r="E41" t="s">
        <v>1471</v>
      </c>
    </row>
    <row r="42" spans="3:5" x14ac:dyDescent="0.45">
      <c r="C42" t="s">
        <v>167</v>
      </c>
      <c r="E42" t="s">
        <v>1472</v>
      </c>
    </row>
    <row r="43" spans="3:5" x14ac:dyDescent="0.45">
      <c r="C43" t="s">
        <v>168</v>
      </c>
      <c r="E43" t="s">
        <v>1473</v>
      </c>
    </row>
    <row r="44" spans="3:5" x14ac:dyDescent="0.45">
      <c r="C44" t="s">
        <v>169</v>
      </c>
      <c r="E44" t="s">
        <v>1474</v>
      </c>
    </row>
    <row r="45" spans="3:5" x14ac:dyDescent="0.45">
      <c r="C45" t="s">
        <v>170</v>
      </c>
      <c r="E45" t="s">
        <v>1475</v>
      </c>
    </row>
    <row r="46" spans="3:5" x14ac:dyDescent="0.45">
      <c r="C46" t="s">
        <v>171</v>
      </c>
      <c r="E46" t="s">
        <v>1317</v>
      </c>
    </row>
    <row r="47" spans="3:5" x14ac:dyDescent="0.45">
      <c r="C47" t="s">
        <v>172</v>
      </c>
      <c r="E47" t="s">
        <v>1318</v>
      </c>
    </row>
    <row r="48" spans="3:5" x14ac:dyDescent="0.45">
      <c r="C48" t="s">
        <v>173</v>
      </c>
      <c r="E48" t="s">
        <v>1476</v>
      </c>
    </row>
    <row r="49" spans="3:5" x14ac:dyDescent="0.45">
      <c r="C49" t="s">
        <v>174</v>
      </c>
      <c r="E49" t="s">
        <v>1477</v>
      </c>
    </row>
    <row r="50" spans="3:5" x14ac:dyDescent="0.45">
      <c r="C50" t="s">
        <v>175</v>
      </c>
      <c r="E50" t="s">
        <v>1478</v>
      </c>
    </row>
    <row r="51" spans="3:5" x14ac:dyDescent="0.45">
      <c r="C51" t="s">
        <v>176</v>
      </c>
      <c r="E51" t="s">
        <v>1479</v>
      </c>
    </row>
    <row r="52" spans="3:5" x14ac:dyDescent="0.45">
      <c r="C52" t="s">
        <v>177</v>
      </c>
      <c r="E52" t="s">
        <v>1480</v>
      </c>
    </row>
    <row r="53" spans="3:5" x14ac:dyDescent="0.45">
      <c r="C53" t="s">
        <v>178</v>
      </c>
      <c r="E53" t="s">
        <v>1481</v>
      </c>
    </row>
    <row r="54" spans="3:5" x14ac:dyDescent="0.45">
      <c r="C54" t="s">
        <v>179</v>
      </c>
      <c r="E54" t="s">
        <v>1482</v>
      </c>
    </row>
    <row r="55" spans="3:5" x14ac:dyDescent="0.45">
      <c r="C55" t="s">
        <v>180</v>
      </c>
      <c r="E55" t="s">
        <v>1319</v>
      </c>
    </row>
    <row r="56" spans="3:5" x14ac:dyDescent="0.45">
      <c r="C56" t="s">
        <v>184</v>
      </c>
      <c r="E56" t="s">
        <v>1320</v>
      </c>
    </row>
    <row r="57" spans="3:5" x14ac:dyDescent="0.45">
      <c r="C57" t="s">
        <v>185</v>
      </c>
      <c r="E57" t="s">
        <v>1483</v>
      </c>
    </row>
    <row r="58" spans="3:5" x14ac:dyDescent="0.45">
      <c r="C58" t="s">
        <v>186</v>
      </c>
      <c r="E58" t="s">
        <v>1484</v>
      </c>
    </row>
    <row r="59" spans="3:5" x14ac:dyDescent="0.45">
      <c r="C59" t="s">
        <v>187</v>
      </c>
      <c r="E59" t="s">
        <v>1485</v>
      </c>
    </row>
    <row r="60" spans="3:5" x14ac:dyDescent="0.45">
      <c r="C60" t="s">
        <v>188</v>
      </c>
      <c r="E60" t="s">
        <v>1486</v>
      </c>
    </row>
    <row r="61" spans="3:5" x14ac:dyDescent="0.45">
      <c r="C61" t="s">
        <v>189</v>
      </c>
      <c r="E61" t="s">
        <v>1487</v>
      </c>
    </row>
    <row r="62" spans="3:5" x14ac:dyDescent="0.45">
      <c r="C62" t="s">
        <v>190</v>
      </c>
      <c r="E62" t="s">
        <v>1488</v>
      </c>
    </row>
    <row r="63" spans="3:5" x14ac:dyDescent="0.45">
      <c r="C63" t="s">
        <v>181</v>
      </c>
      <c r="E63" t="s">
        <v>1489</v>
      </c>
    </row>
    <row r="64" spans="3:5" x14ac:dyDescent="0.45">
      <c r="C64" t="s">
        <v>182</v>
      </c>
      <c r="E64" t="s">
        <v>1490</v>
      </c>
    </row>
    <row r="65" spans="3:5" x14ac:dyDescent="0.45">
      <c r="C65" t="s">
        <v>183</v>
      </c>
      <c r="E65" t="s">
        <v>1491</v>
      </c>
    </row>
    <row r="66" spans="3:5" x14ac:dyDescent="0.45">
      <c r="C66" t="s">
        <v>191</v>
      </c>
      <c r="E66" t="s">
        <v>1321</v>
      </c>
    </row>
    <row r="67" spans="3:5" x14ac:dyDescent="0.45">
      <c r="C67" t="s">
        <v>192</v>
      </c>
      <c r="E67" t="s">
        <v>1492</v>
      </c>
    </row>
    <row r="68" spans="3:5" x14ac:dyDescent="0.45">
      <c r="C68" t="s">
        <v>193</v>
      </c>
      <c r="E68" t="s">
        <v>1493</v>
      </c>
    </row>
    <row r="69" spans="3:5" x14ac:dyDescent="0.45">
      <c r="C69" t="s">
        <v>194</v>
      </c>
      <c r="E69" t="s">
        <v>1494</v>
      </c>
    </row>
    <row r="70" spans="3:5" x14ac:dyDescent="0.45">
      <c r="C70" t="s">
        <v>195</v>
      </c>
      <c r="E70" t="s">
        <v>1495</v>
      </c>
    </row>
    <row r="71" spans="3:5" x14ac:dyDescent="0.45">
      <c r="C71" t="s">
        <v>196</v>
      </c>
      <c r="E71" t="s">
        <v>1496</v>
      </c>
    </row>
    <row r="72" spans="3:5" x14ac:dyDescent="0.45">
      <c r="C72" t="s">
        <v>197</v>
      </c>
      <c r="E72" t="s">
        <v>1497</v>
      </c>
    </row>
    <row r="73" spans="3:5" x14ac:dyDescent="0.45">
      <c r="C73" t="s">
        <v>198</v>
      </c>
      <c r="E73" t="s">
        <v>1498</v>
      </c>
    </row>
    <row r="74" spans="3:5" x14ac:dyDescent="0.45">
      <c r="C74" t="s">
        <v>199</v>
      </c>
      <c r="E74" t="s">
        <v>1499</v>
      </c>
    </row>
    <row r="75" spans="3:5" x14ac:dyDescent="0.45">
      <c r="C75" t="s">
        <v>200</v>
      </c>
      <c r="E75" t="s">
        <v>1500</v>
      </c>
    </row>
    <row r="76" spans="3:5" x14ac:dyDescent="0.45">
      <c r="C76" t="s">
        <v>201</v>
      </c>
      <c r="E76" t="s">
        <v>1501</v>
      </c>
    </row>
    <row r="77" spans="3:5" x14ac:dyDescent="0.45">
      <c r="C77" t="s">
        <v>202</v>
      </c>
      <c r="E77" t="s">
        <v>1502</v>
      </c>
    </row>
    <row r="78" spans="3:5" x14ac:dyDescent="0.45">
      <c r="C78" t="s">
        <v>203</v>
      </c>
      <c r="E78" t="s">
        <v>1503</v>
      </c>
    </row>
    <row r="79" spans="3:5" x14ac:dyDescent="0.45">
      <c r="C79" t="s">
        <v>204</v>
      </c>
      <c r="E79" t="s">
        <v>1504</v>
      </c>
    </row>
    <row r="80" spans="3:5" x14ac:dyDescent="0.45">
      <c r="C80" t="s">
        <v>205</v>
      </c>
      <c r="E80" t="s">
        <v>1505</v>
      </c>
    </row>
    <row r="81" spans="3:5" x14ac:dyDescent="0.45">
      <c r="C81" t="s">
        <v>206</v>
      </c>
      <c r="E81" t="s">
        <v>1506</v>
      </c>
    </row>
    <row r="82" spans="3:5" x14ac:dyDescent="0.45">
      <c r="C82" t="s">
        <v>207</v>
      </c>
      <c r="E82" t="s">
        <v>1507</v>
      </c>
    </row>
    <row r="83" spans="3:5" x14ac:dyDescent="0.45">
      <c r="C83" t="s">
        <v>209</v>
      </c>
      <c r="E83" t="s">
        <v>1508</v>
      </c>
    </row>
    <row r="84" spans="3:5" x14ac:dyDescent="0.45">
      <c r="C84" t="s">
        <v>210</v>
      </c>
      <c r="E84" t="s">
        <v>1509</v>
      </c>
    </row>
    <row r="85" spans="3:5" x14ac:dyDescent="0.45">
      <c r="C85" t="s">
        <v>211</v>
      </c>
      <c r="E85" t="s">
        <v>1510</v>
      </c>
    </row>
    <row r="86" spans="3:5" x14ac:dyDescent="0.45">
      <c r="C86" t="s">
        <v>212</v>
      </c>
      <c r="E86" t="s">
        <v>1511</v>
      </c>
    </row>
    <row r="87" spans="3:5" x14ac:dyDescent="0.45">
      <c r="C87" t="s">
        <v>213</v>
      </c>
      <c r="E87" t="s">
        <v>1512</v>
      </c>
    </row>
    <row r="88" spans="3:5" x14ac:dyDescent="0.45">
      <c r="C88" t="s">
        <v>208</v>
      </c>
      <c r="E88" t="s">
        <v>1513</v>
      </c>
    </row>
    <row r="89" spans="3:5" x14ac:dyDescent="0.45">
      <c r="C89" t="s">
        <v>214</v>
      </c>
      <c r="E89" t="s">
        <v>1514</v>
      </c>
    </row>
    <row r="90" spans="3:5" x14ac:dyDescent="0.45">
      <c r="C90" t="s">
        <v>215</v>
      </c>
      <c r="E90" t="s">
        <v>1515</v>
      </c>
    </row>
    <row r="91" spans="3:5" x14ac:dyDescent="0.45">
      <c r="C91" t="s">
        <v>216</v>
      </c>
      <c r="E91" t="s">
        <v>1516</v>
      </c>
    </row>
    <row r="92" spans="3:5" x14ac:dyDescent="0.45">
      <c r="C92" t="s">
        <v>217</v>
      </c>
      <c r="E92" t="s">
        <v>1517</v>
      </c>
    </row>
    <row r="93" spans="3:5" x14ac:dyDescent="0.45">
      <c r="C93" t="s">
        <v>218</v>
      </c>
      <c r="E93" t="s">
        <v>1518</v>
      </c>
    </row>
    <row r="94" spans="3:5" x14ac:dyDescent="0.45">
      <c r="C94" t="s">
        <v>219</v>
      </c>
      <c r="E94" t="s">
        <v>1519</v>
      </c>
    </row>
    <row r="95" spans="3:5" x14ac:dyDescent="0.45">
      <c r="C95" t="s">
        <v>220</v>
      </c>
      <c r="E95" t="s">
        <v>1520</v>
      </c>
    </row>
    <row r="96" spans="3:5" x14ac:dyDescent="0.45">
      <c r="C96" t="s">
        <v>221</v>
      </c>
    </row>
    <row r="97" spans="3:3" x14ac:dyDescent="0.45">
      <c r="C97" t="s">
        <v>222</v>
      </c>
    </row>
    <row r="98" spans="3:3" x14ac:dyDescent="0.45">
      <c r="C98" t="s">
        <v>223</v>
      </c>
    </row>
    <row r="99" spans="3:3" x14ac:dyDescent="0.45">
      <c r="C99" t="s">
        <v>224</v>
      </c>
    </row>
    <row r="100" spans="3:3" x14ac:dyDescent="0.45">
      <c r="C100" t="s">
        <v>225</v>
      </c>
    </row>
    <row r="101" spans="3:3" x14ac:dyDescent="0.45">
      <c r="C101" t="s">
        <v>226</v>
      </c>
    </row>
    <row r="102" spans="3:3" x14ac:dyDescent="0.45">
      <c r="C102" t="s">
        <v>227</v>
      </c>
    </row>
    <row r="103" spans="3:3" x14ac:dyDescent="0.45">
      <c r="C103" t="s">
        <v>228</v>
      </c>
    </row>
  </sheetData>
  <sheetProtection algorithmName="SHA-512" hashValue="Dp3EgvQF2hig4i6pCKduSRyYuZKBvrJy5qQizWgoXEiJRVaVvAABsVmf+RaeAIHwC8GWPTYyehJw/ifE0bVNCA==" saltValue="8IdYpyK1txTFh1neeHg2vw==" spinCount="100000" sheet="1" objects="1" scenarios="1" selectLockedCell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4B4D83-F1B2-4C39-8256-2669FB9BD89F}">
  <dimension ref="A1:U284"/>
  <sheetViews>
    <sheetView zoomScale="111" workbookViewId="0">
      <pane xSplit="3" ySplit="1" topLeftCell="D2" activePane="bottomRight" state="frozen"/>
      <selection activeCell="C1" sqref="C1"/>
      <selection pane="topRight" activeCell="D1" sqref="D1"/>
      <selection pane="bottomLeft" activeCell="C2" sqref="C2"/>
      <selection pane="bottomRight" sqref="A1:XFD1048576"/>
    </sheetView>
  </sheetViews>
  <sheetFormatPr defaultColWidth="0" defaultRowHeight="7.9" x14ac:dyDescent="0.45"/>
  <cols>
    <col min="1" max="2" width="11.59765625" style="19" hidden="1" customWidth="1"/>
    <col min="3" max="3" width="11.59765625" style="21" hidden="1" customWidth="1"/>
    <col min="4" max="4" width="11.59765625" style="19" hidden="1" customWidth="1"/>
    <col min="5" max="16384" width="11.59765625" style="18" hidden="1"/>
  </cols>
  <sheetData>
    <row r="1" spans="1:21" ht="23.65" x14ac:dyDescent="0.45">
      <c r="A1" s="16" t="s">
        <v>1012</v>
      </c>
      <c r="B1" s="16" t="s">
        <v>1011</v>
      </c>
      <c r="C1" s="16" t="s">
        <v>22</v>
      </c>
      <c r="D1" s="17" t="s">
        <v>4</v>
      </c>
      <c r="E1" s="16" t="s">
        <v>2</v>
      </c>
      <c r="F1" s="16" t="s">
        <v>820</v>
      </c>
      <c r="G1" s="16" t="s">
        <v>3</v>
      </c>
      <c r="H1" s="16" t="s">
        <v>232</v>
      </c>
      <c r="I1" s="16" t="s">
        <v>1618</v>
      </c>
      <c r="J1" s="16" t="s">
        <v>5</v>
      </c>
      <c r="K1" s="16" t="s">
        <v>6</v>
      </c>
      <c r="L1" s="16" t="s">
        <v>1417</v>
      </c>
      <c r="M1" s="16" t="s">
        <v>7</v>
      </c>
      <c r="N1" s="18" t="s">
        <v>1009</v>
      </c>
      <c r="O1" s="18" t="s">
        <v>1008</v>
      </c>
      <c r="P1" s="18" t="s">
        <v>1010</v>
      </c>
      <c r="Q1" s="18" t="s">
        <v>1622</v>
      </c>
      <c r="R1" s="18" t="s">
        <v>1013</v>
      </c>
      <c r="S1" s="18" t="s">
        <v>1014</v>
      </c>
      <c r="T1" s="18" t="s">
        <v>1015</v>
      </c>
      <c r="U1" s="18" t="s">
        <v>1017</v>
      </c>
    </row>
    <row r="2" spans="1:21" ht="23.65" x14ac:dyDescent="0.45">
      <c r="A2" s="19">
        <v>1</v>
      </c>
      <c r="B2" s="20" t="str">
        <f>HYPERLINK(D2,C2)</f>
        <v>51st Street Business Association</v>
      </c>
      <c r="C2" s="21" t="s">
        <v>251</v>
      </c>
      <c r="D2" s="19" t="s">
        <v>368</v>
      </c>
      <c r="E2" s="18" t="s">
        <v>484</v>
      </c>
      <c r="F2" s="18" t="s">
        <v>702</v>
      </c>
      <c r="G2" s="18" t="s">
        <v>585</v>
      </c>
      <c r="H2" s="18" t="s">
        <v>1147</v>
      </c>
      <c r="I2" s="18" t="s">
        <v>996</v>
      </c>
      <c r="J2" s="18" t="s">
        <v>21</v>
      </c>
      <c r="K2" s="18" t="s">
        <v>1356</v>
      </c>
      <c r="L2" s="18" t="s">
        <v>1661</v>
      </c>
      <c r="M2" s="18" t="s">
        <v>127</v>
      </c>
      <c r="N2" s="18">
        <f>IF(ISNUMBER(SEARCH('Search for Assistance'!$C$6,DATA2!I2)),1,0)</f>
        <v>1</v>
      </c>
      <c r="O2" s="18">
        <f>IF(ISNUMBER(SEARCH('Search for Assistance'!$C$7,DATA2!J2)),1,0)</f>
        <v>1</v>
      </c>
      <c r="P2" s="18">
        <f>IF(ISNUMBER(SEARCH('Search for Assistance'!$C$8,DATA2!K2)),1,0)</f>
        <v>1</v>
      </c>
      <c r="Q2" s="18">
        <f>IF(ISNUMBER(SEARCH('Search for Assistance'!$C$9,DATA2!L2)),1,0)</f>
        <v>1</v>
      </c>
      <c r="R2" s="18">
        <f>N2*O2*P2*Q2</f>
        <v>1</v>
      </c>
      <c r="S2" s="18" cm="1">
        <f t="array" ref="S2:S240">MATCH(ROW(B2:B240),ROW(B2:B240))</f>
        <v>1</v>
      </c>
      <c r="T2" s="18">
        <f t="shared" ref="T2:T65" si="0">IF(R2*S2,S2,"")</f>
        <v>1</v>
      </c>
      <c r="U2" s="18" cm="1">
        <f t="array" ref="U2">INDEX($T$2:$T$240,(MATCH(SMALL(IFERROR(SEARCH(,$T$2:$T$240),2^32)+ROW($T$2:$T$240)/1000,ROWS($U$2:U2)),IFERROR(SEARCH(,$T$2:$T$240),2^32)+ROW($T$2:$T$240)/1000,0)))</f>
        <v>1</v>
      </c>
    </row>
    <row r="3" spans="1:21" ht="15.75" x14ac:dyDescent="0.45">
      <c r="A3" s="19">
        <v>2</v>
      </c>
      <c r="B3" s="20" t="str">
        <f t="shared" ref="B3:B66" si="1">HYPERLINK(D3,C3)</f>
        <v>Allies for Community Business</v>
      </c>
      <c r="C3" s="21" t="s">
        <v>252</v>
      </c>
      <c r="D3" s="19" t="s">
        <v>369</v>
      </c>
      <c r="E3" s="18" t="s">
        <v>485</v>
      </c>
      <c r="F3" s="18" t="s">
        <v>703</v>
      </c>
      <c r="G3" s="18" t="s">
        <v>586</v>
      </c>
      <c r="H3" s="18" t="s">
        <v>1148</v>
      </c>
      <c r="I3" s="18" t="s">
        <v>996</v>
      </c>
      <c r="J3" s="18" t="s">
        <v>993</v>
      </c>
      <c r="K3" s="18" t="s">
        <v>1356</v>
      </c>
      <c r="L3" s="18" t="s">
        <v>1623</v>
      </c>
      <c r="M3" s="18" t="s">
        <v>127</v>
      </c>
      <c r="N3" s="18">
        <f>IF(ISNUMBER(SEARCH('Search for Assistance'!$C$6,DATA2!I3)),1,0)</f>
        <v>1</v>
      </c>
      <c r="O3" s="18">
        <f>IF(ISNUMBER(SEARCH('Search for Assistance'!$C$7,DATA2!J3)),1,0)</f>
        <v>1</v>
      </c>
      <c r="P3" s="18">
        <f>IF(ISNUMBER(SEARCH('Search for Assistance'!$C$8,DATA2!K3)),1,0)</f>
        <v>1</v>
      </c>
      <c r="Q3" s="18">
        <f>IF(ISNUMBER(SEARCH('Search for Assistance'!$C$9,DATA2!L3)),1,0)</f>
        <v>1</v>
      </c>
      <c r="R3" s="18">
        <f t="shared" ref="R3:R66" si="2">N3*O3*P3*Q3</f>
        <v>1</v>
      </c>
      <c r="S3" s="18">
        <v>2</v>
      </c>
      <c r="T3" s="18">
        <f t="shared" si="0"/>
        <v>2</v>
      </c>
      <c r="U3" s="18" cm="1">
        <f t="array" ref="U3">INDEX($T$2:$T$240,(MATCH(SMALL(IFERROR(SEARCH(,$T$2:$T$240),2^32)+ROW($T$2:$T$240)/1000,ROWS($U$2:U3)),IFERROR(SEARCH(,$T$2:$T$240),2^32)+ROW($T$2:$T$240)/1000,0)))</f>
        <v>2</v>
      </c>
    </row>
    <row r="4" spans="1:21" ht="23.65" x14ac:dyDescent="0.45">
      <c r="A4" s="19">
        <v>3</v>
      </c>
      <c r="B4" s="20" t="str">
        <f t="shared" si="1"/>
        <v>Alton Main Street</v>
      </c>
      <c r="C4" s="21" t="s">
        <v>253</v>
      </c>
      <c r="D4" s="19" t="s">
        <v>370</v>
      </c>
      <c r="E4" s="18" t="s">
        <v>857</v>
      </c>
      <c r="F4" s="18" t="s">
        <v>704</v>
      </c>
      <c r="G4" s="18" t="s">
        <v>587</v>
      </c>
      <c r="H4" s="18" t="s">
        <v>1149</v>
      </c>
      <c r="I4" s="18" t="s">
        <v>1023</v>
      </c>
      <c r="J4" s="18" t="s">
        <v>21</v>
      </c>
      <c r="K4" s="18" t="s">
        <v>186</v>
      </c>
      <c r="L4" s="18" t="s">
        <v>1641</v>
      </c>
      <c r="M4" s="18" t="s">
        <v>127</v>
      </c>
      <c r="N4" s="18">
        <f>IF(ISNUMBER(SEARCH('Search for Assistance'!$C$6,DATA2!I4)),1,0)</f>
        <v>1</v>
      </c>
      <c r="O4" s="18">
        <f>IF(ISNUMBER(SEARCH('Search for Assistance'!$C$7,DATA2!J4)),1,0)</f>
        <v>1</v>
      </c>
      <c r="P4" s="18">
        <f>IF(ISNUMBER(SEARCH('Search for Assistance'!$C$8,DATA2!K4)),1,0)</f>
        <v>1</v>
      </c>
      <c r="Q4" s="18">
        <f>IF(ISNUMBER(SEARCH('Search for Assistance'!$C$9,DATA2!L4)),1,0)</f>
        <v>1</v>
      </c>
      <c r="R4" s="18">
        <f t="shared" si="2"/>
        <v>1</v>
      </c>
      <c r="S4" s="18">
        <v>3</v>
      </c>
      <c r="T4" s="18">
        <f t="shared" si="0"/>
        <v>3</v>
      </c>
      <c r="U4" s="18" cm="1">
        <f t="array" ref="U4">INDEX($T$2:$T$240,(MATCH(SMALL(IFERROR(SEARCH(,$T$2:$T$240),2^32)+ROW($T$2:$T$240)/1000,ROWS($U$2:U4)),IFERROR(SEARCH(,$T$2:$T$240),2^32)+ROW($T$2:$T$240)/1000,0)))</f>
        <v>3</v>
      </c>
    </row>
    <row r="5" spans="1:21" ht="63" x14ac:dyDescent="0.45">
      <c r="A5" s="19">
        <v>4</v>
      </c>
      <c r="B5" s="20" t="str">
        <f t="shared" si="1"/>
        <v>American Business Immigration Coalition</v>
      </c>
      <c r="C5" s="21" t="s">
        <v>1314</v>
      </c>
      <c r="D5" s="19" t="s">
        <v>1343</v>
      </c>
      <c r="E5" s="18" t="s">
        <v>1344</v>
      </c>
      <c r="F5" s="18" t="s">
        <v>1345</v>
      </c>
      <c r="G5" s="18" t="s">
        <v>1346</v>
      </c>
      <c r="H5" s="18" t="s">
        <v>1394</v>
      </c>
      <c r="I5" s="18" t="s">
        <v>1406</v>
      </c>
      <c r="J5" s="18" t="s">
        <v>1332</v>
      </c>
      <c r="K5" s="18" t="s">
        <v>1347</v>
      </c>
      <c r="L5" s="18" t="s">
        <v>1658</v>
      </c>
      <c r="M5" s="18" t="s">
        <v>127</v>
      </c>
      <c r="N5" s="18">
        <f>IF(ISNUMBER(SEARCH('Search for Assistance'!$C$6,DATA2!I5)),1,0)</f>
        <v>1</v>
      </c>
      <c r="O5" s="18">
        <f>IF(ISNUMBER(SEARCH('Search for Assistance'!$C$7,DATA2!J5)),1,0)</f>
        <v>1</v>
      </c>
      <c r="P5" s="18">
        <f>IF(ISNUMBER(SEARCH('Search for Assistance'!$C$8,DATA2!K5)),1,0)</f>
        <v>1</v>
      </c>
      <c r="Q5" s="18">
        <f>IF(ISNUMBER(SEARCH('Search for Assistance'!$C$9,DATA2!L5)),1,0)</f>
        <v>1</v>
      </c>
      <c r="R5" s="18">
        <f t="shared" si="2"/>
        <v>1</v>
      </c>
      <c r="S5" s="18">
        <v>4</v>
      </c>
      <c r="T5" s="18">
        <f t="shared" si="0"/>
        <v>4</v>
      </c>
      <c r="U5" s="18" cm="1">
        <f t="array" ref="U5">INDEX($T$2:$T$240,(MATCH(SMALL(IFERROR(SEARCH(,$T$2:$T$240),2^32)+ROW($T$2:$T$240)/1000,ROWS($U$2:U5)),IFERROR(SEARCH(,$T$2:$T$240),2^32)+ROW($T$2:$T$240)/1000,0)))</f>
        <v>4</v>
      </c>
    </row>
    <row r="6" spans="1:21" ht="15.75" x14ac:dyDescent="0.45">
      <c r="A6" s="19">
        <v>5</v>
      </c>
      <c r="B6" s="20" t="str">
        <f t="shared" si="1"/>
        <v>Aurora Hispanic Chamber of Commerce</v>
      </c>
      <c r="C6" s="21" t="s">
        <v>254</v>
      </c>
      <c r="D6" s="19" t="s">
        <v>371</v>
      </c>
      <c r="E6" s="18" t="s">
        <v>486</v>
      </c>
      <c r="F6" s="18" t="s">
        <v>705</v>
      </c>
      <c r="G6" s="18" t="s">
        <v>588</v>
      </c>
      <c r="H6" s="18" t="s">
        <v>1150</v>
      </c>
      <c r="I6" s="18" t="s">
        <v>1024</v>
      </c>
      <c r="J6" s="18" t="s">
        <v>993</v>
      </c>
      <c r="K6" s="18" t="s">
        <v>846</v>
      </c>
      <c r="L6" s="18" t="s">
        <v>1531</v>
      </c>
      <c r="M6" s="18" t="s">
        <v>127</v>
      </c>
      <c r="N6" s="18">
        <f>IF(ISNUMBER(SEARCH('Search for Assistance'!$C$6,DATA2!I6)),1,0)</f>
        <v>1</v>
      </c>
      <c r="O6" s="18">
        <f>IF(ISNUMBER(SEARCH('Search for Assistance'!$C$7,DATA2!J6)),1,0)</f>
        <v>1</v>
      </c>
      <c r="P6" s="18">
        <f>IF(ISNUMBER(SEARCH('Search for Assistance'!$C$8,DATA2!K6)),1,0)</f>
        <v>1</v>
      </c>
      <c r="Q6" s="18">
        <f>IF(ISNUMBER(SEARCH('Search for Assistance'!$C$9,DATA2!L6)),1,0)</f>
        <v>1</v>
      </c>
      <c r="R6" s="18">
        <f t="shared" si="2"/>
        <v>1</v>
      </c>
      <c r="S6" s="18">
        <v>5</v>
      </c>
      <c r="T6" s="18">
        <f t="shared" si="0"/>
        <v>5</v>
      </c>
      <c r="U6" s="18" cm="1">
        <f t="array" ref="U6">INDEX($T$2:$T$240,(MATCH(SMALL(IFERROR(SEARCH(,$T$2:$T$240),2^32)+ROW($T$2:$T$240)/1000,ROWS($U$2:U6)),IFERROR(SEARCH(,$T$2:$T$240),2^32)+ROW($T$2:$T$240)/1000,0)))</f>
        <v>5</v>
      </c>
    </row>
    <row r="7" spans="1:21" ht="23.65" x14ac:dyDescent="0.45">
      <c r="A7" s="19">
        <v>6</v>
      </c>
      <c r="B7" s="20" t="str">
        <f t="shared" si="1"/>
        <v>Austin African American Business Networking Association</v>
      </c>
      <c r="C7" s="21" t="s">
        <v>255</v>
      </c>
      <c r="D7" s="19" t="s">
        <v>372</v>
      </c>
      <c r="E7" s="18" t="s">
        <v>487</v>
      </c>
      <c r="F7" s="18" t="s">
        <v>706</v>
      </c>
      <c r="G7" s="18" t="s">
        <v>589</v>
      </c>
      <c r="H7" s="18" t="s">
        <v>1151</v>
      </c>
      <c r="I7" s="18" t="s">
        <v>1025</v>
      </c>
      <c r="J7" s="18" t="s">
        <v>21</v>
      </c>
      <c r="K7" s="18" t="s">
        <v>1356</v>
      </c>
      <c r="L7" s="18" t="s">
        <v>1446</v>
      </c>
      <c r="M7" s="18" t="s">
        <v>127</v>
      </c>
      <c r="N7" s="18">
        <f>IF(ISNUMBER(SEARCH('Search for Assistance'!$C$6,DATA2!I7)),1,0)</f>
        <v>1</v>
      </c>
      <c r="O7" s="18">
        <f>IF(ISNUMBER(SEARCH('Search for Assistance'!$C$7,DATA2!J7)),1,0)</f>
        <v>1</v>
      </c>
      <c r="P7" s="18">
        <f>IF(ISNUMBER(SEARCH('Search for Assistance'!$C$8,DATA2!K7)),1,0)</f>
        <v>1</v>
      </c>
      <c r="Q7" s="18">
        <f>IF(ISNUMBER(SEARCH('Search for Assistance'!$C$9,DATA2!L7)),1,0)</f>
        <v>1</v>
      </c>
      <c r="R7" s="18">
        <f t="shared" si="2"/>
        <v>1</v>
      </c>
      <c r="S7" s="18">
        <v>6</v>
      </c>
      <c r="T7" s="18">
        <f t="shared" si="0"/>
        <v>6</v>
      </c>
      <c r="U7" s="18" cm="1">
        <f t="array" ref="U7">INDEX($T$2:$T$240,(MATCH(SMALL(IFERROR(SEARCH(,$T$2:$T$240),2^32)+ROW($T$2:$T$240)/1000,ROWS($U$2:U7)),IFERROR(SEARCH(,$T$2:$T$240),2^32)+ROW($T$2:$T$240)/1000,0)))</f>
        <v>6</v>
      </c>
    </row>
    <row r="8" spans="1:21" ht="15.75" x14ac:dyDescent="0.45">
      <c r="A8" s="19">
        <v>7</v>
      </c>
      <c r="B8" s="20" t="str">
        <f t="shared" si="1"/>
        <v>Austin Chamber of Commerce</v>
      </c>
      <c r="C8" s="21" t="s">
        <v>256</v>
      </c>
      <c r="D8" s="19" t="s">
        <v>373</v>
      </c>
      <c r="E8" s="18" t="s">
        <v>488</v>
      </c>
      <c r="F8" s="18" t="s">
        <v>707</v>
      </c>
      <c r="G8" s="18" t="s">
        <v>590</v>
      </c>
      <c r="H8" s="18" t="s">
        <v>1152</v>
      </c>
      <c r="I8" s="18" t="s">
        <v>1025</v>
      </c>
      <c r="J8" s="18" t="s">
        <v>21</v>
      </c>
      <c r="K8" s="18" t="s">
        <v>1356</v>
      </c>
      <c r="L8" s="18" t="s">
        <v>1446</v>
      </c>
      <c r="M8" s="18" t="s">
        <v>127</v>
      </c>
      <c r="N8" s="18">
        <f>IF(ISNUMBER(SEARCH('Search for Assistance'!$C$6,DATA2!I8)),1,0)</f>
        <v>1</v>
      </c>
      <c r="O8" s="18">
        <f>IF(ISNUMBER(SEARCH('Search for Assistance'!$C$7,DATA2!J8)),1,0)</f>
        <v>1</v>
      </c>
      <c r="P8" s="18">
        <f>IF(ISNUMBER(SEARCH('Search for Assistance'!$C$8,DATA2!K8)),1,0)</f>
        <v>1</v>
      </c>
      <c r="Q8" s="18">
        <f>IF(ISNUMBER(SEARCH('Search for Assistance'!$C$9,DATA2!L8)),1,0)</f>
        <v>1</v>
      </c>
      <c r="R8" s="18">
        <f t="shared" si="2"/>
        <v>1</v>
      </c>
      <c r="S8" s="18">
        <v>7</v>
      </c>
      <c r="T8" s="18">
        <f t="shared" si="0"/>
        <v>7</v>
      </c>
      <c r="U8" s="18" cm="1">
        <f t="array" ref="U8">INDEX($T$2:$T$240,(MATCH(SMALL(IFERROR(SEARCH(,$T$2:$T$240),2^32)+ROW($T$2:$T$240)/1000,ROWS($U$2:U8)),IFERROR(SEARCH(,$T$2:$T$240),2^32)+ROW($T$2:$T$240)/1000,0)))</f>
        <v>7</v>
      </c>
    </row>
    <row r="9" spans="1:21" ht="23.65" x14ac:dyDescent="0.45">
      <c r="A9" s="19">
        <v>8</v>
      </c>
      <c r="B9" s="20" t="str">
        <f t="shared" si="1"/>
        <v>Back of the Yards Neighborhood Council</v>
      </c>
      <c r="C9" s="21" t="s">
        <v>257</v>
      </c>
      <c r="D9" s="19" t="s">
        <v>374</v>
      </c>
      <c r="E9" s="18" t="s">
        <v>489</v>
      </c>
      <c r="F9" s="18" t="s">
        <v>708</v>
      </c>
      <c r="G9" s="18" t="s">
        <v>591</v>
      </c>
      <c r="H9" s="18" t="s">
        <v>1153</v>
      </c>
      <c r="I9" s="18" t="s">
        <v>1026</v>
      </c>
      <c r="J9" s="18" t="s">
        <v>993</v>
      </c>
      <c r="K9" s="18" t="s">
        <v>1356</v>
      </c>
      <c r="L9" s="18" t="s">
        <v>1662</v>
      </c>
      <c r="M9" s="18" t="s">
        <v>127</v>
      </c>
      <c r="N9" s="18">
        <f>IF(ISNUMBER(SEARCH('Search for Assistance'!$C$6,DATA2!I9)),1,0)</f>
        <v>1</v>
      </c>
      <c r="O9" s="18">
        <f>IF(ISNUMBER(SEARCH('Search for Assistance'!$C$7,DATA2!J9)),1,0)</f>
        <v>1</v>
      </c>
      <c r="P9" s="18">
        <f>IF(ISNUMBER(SEARCH('Search for Assistance'!$C$8,DATA2!K9)),1,0)</f>
        <v>1</v>
      </c>
      <c r="Q9" s="18">
        <f>IF(ISNUMBER(SEARCH('Search for Assistance'!$C$9,DATA2!L9)),1,0)</f>
        <v>1</v>
      </c>
      <c r="R9" s="18">
        <f t="shared" si="2"/>
        <v>1</v>
      </c>
      <c r="S9" s="18">
        <v>8</v>
      </c>
      <c r="T9" s="18">
        <f t="shared" si="0"/>
        <v>8</v>
      </c>
      <c r="U9" s="18" cm="1">
        <f t="array" ref="U9">INDEX($T$2:$T$240,(MATCH(SMALL(IFERROR(SEARCH(,$T$2:$T$240),2^32)+ROW($T$2:$T$240)/1000,ROWS($U$2:U9)),IFERROR(SEARCH(,$T$2:$T$240),2^32)+ROW($T$2:$T$240)/1000,0)))</f>
        <v>8</v>
      </c>
    </row>
    <row r="10" spans="1:21" ht="15.75" x14ac:dyDescent="0.45">
      <c r="A10" s="19">
        <v>9</v>
      </c>
      <c r="B10" s="20" t="str">
        <f t="shared" si="1"/>
        <v>Batavia MainStreet</v>
      </c>
      <c r="C10" s="21" t="s">
        <v>994</v>
      </c>
      <c r="D10" s="19" t="s">
        <v>1333</v>
      </c>
      <c r="E10" s="18" t="s">
        <v>1334</v>
      </c>
      <c r="F10" s="18" t="s">
        <v>1335</v>
      </c>
      <c r="G10" s="18" t="s">
        <v>1336</v>
      </c>
      <c r="H10" s="18" t="s">
        <v>1337</v>
      </c>
      <c r="I10" s="18" t="s">
        <v>1027</v>
      </c>
      <c r="J10" s="18" t="s">
        <v>21</v>
      </c>
      <c r="K10" s="18" t="s">
        <v>832</v>
      </c>
      <c r="L10" s="18" t="s">
        <v>1655</v>
      </c>
      <c r="M10" s="18" t="s">
        <v>127</v>
      </c>
      <c r="N10" s="18">
        <f>IF(ISNUMBER(SEARCH('Search for Assistance'!$C$6,DATA2!I10)),1,0)</f>
        <v>1</v>
      </c>
      <c r="O10" s="18">
        <f>IF(ISNUMBER(SEARCH('Search for Assistance'!$C$7,DATA2!J10)),1,0)</f>
        <v>1</v>
      </c>
      <c r="P10" s="18">
        <f>IF(ISNUMBER(SEARCH('Search for Assistance'!$C$8,DATA2!K10)),1,0)</f>
        <v>1</v>
      </c>
      <c r="Q10" s="18">
        <f>IF(ISNUMBER(SEARCH('Search for Assistance'!$C$9,DATA2!L10)),1,0)</f>
        <v>1</v>
      </c>
      <c r="R10" s="18">
        <f t="shared" si="2"/>
        <v>1</v>
      </c>
      <c r="S10" s="18">
        <v>9</v>
      </c>
      <c r="T10" s="18">
        <f t="shared" si="0"/>
        <v>9</v>
      </c>
      <c r="U10" s="18" cm="1">
        <f t="array" ref="U10">INDEX($T$2:$T$240,(MATCH(SMALL(IFERROR(SEARCH(,$T$2:$T$240),2^32)+ROW($T$2:$T$240)/1000,ROWS($U$2:U10)),IFERROR(SEARCH(,$T$2:$T$240),2^32)+ROW($T$2:$T$240)/1000,0)))</f>
        <v>9</v>
      </c>
    </row>
    <row r="11" spans="1:21" ht="15.75" x14ac:dyDescent="0.45">
      <c r="A11" s="19">
        <v>10</v>
      </c>
      <c r="B11" s="20" t="str">
        <f t="shared" si="1"/>
        <v>Beardstown Chamber of Commerce</v>
      </c>
      <c r="C11" s="21" t="s">
        <v>258</v>
      </c>
      <c r="D11" s="19" t="s">
        <v>375</v>
      </c>
      <c r="E11" s="18" t="s">
        <v>490</v>
      </c>
      <c r="F11" s="18" t="s">
        <v>709</v>
      </c>
      <c r="G11" s="18" t="s">
        <v>592</v>
      </c>
      <c r="H11" s="18" t="s">
        <v>1154</v>
      </c>
      <c r="I11" s="18" t="s">
        <v>1028</v>
      </c>
      <c r="J11" s="18" t="s">
        <v>993</v>
      </c>
      <c r="K11" s="18" t="s">
        <v>136</v>
      </c>
      <c r="L11" s="18" t="s">
        <v>1656</v>
      </c>
      <c r="M11" s="18" t="s">
        <v>127</v>
      </c>
      <c r="N11" s="18">
        <f>IF(ISNUMBER(SEARCH('Search for Assistance'!$C$6,DATA2!I11)),1,0)</f>
        <v>1</v>
      </c>
      <c r="O11" s="18">
        <f>IF(ISNUMBER(SEARCH('Search for Assistance'!$C$7,DATA2!J11)),1,0)</f>
        <v>1</v>
      </c>
      <c r="P11" s="18">
        <f>IF(ISNUMBER(SEARCH('Search for Assistance'!$C$8,DATA2!K11)),1,0)</f>
        <v>1</v>
      </c>
      <c r="Q11" s="18">
        <f>IF(ISNUMBER(SEARCH('Search for Assistance'!$C$9,DATA2!L11)),1,0)</f>
        <v>1</v>
      </c>
      <c r="R11" s="18">
        <f t="shared" si="2"/>
        <v>1</v>
      </c>
      <c r="S11" s="18">
        <v>10</v>
      </c>
      <c r="T11" s="18">
        <f t="shared" si="0"/>
        <v>10</v>
      </c>
      <c r="U11" s="18" cm="1">
        <f t="array" ref="U11">INDEX($T$2:$T$240,(MATCH(SMALL(IFERROR(SEARCH(,$T$2:$T$240),2^32)+ROW($T$2:$T$240)/1000,ROWS($U$2:U11)),IFERROR(SEARCH(,$T$2:$T$240),2^32)+ROW($T$2:$T$240)/1000,0)))</f>
        <v>10</v>
      </c>
    </row>
    <row r="12" spans="1:21" ht="23.65" x14ac:dyDescent="0.45">
      <c r="A12" s="19">
        <v>11</v>
      </c>
      <c r="B12" s="20" t="str">
        <f t="shared" si="1"/>
        <v>Berwyn Development Corporation</v>
      </c>
      <c r="C12" s="21" t="s">
        <v>259</v>
      </c>
      <c r="D12" s="19" t="s">
        <v>376</v>
      </c>
      <c r="E12" s="18" t="s">
        <v>491</v>
      </c>
      <c r="F12" s="18" t="s">
        <v>710</v>
      </c>
      <c r="G12" s="18" t="s">
        <v>593</v>
      </c>
      <c r="H12" s="18" t="s">
        <v>1155</v>
      </c>
      <c r="I12" s="18" t="s">
        <v>996</v>
      </c>
      <c r="J12" s="18" t="s">
        <v>995</v>
      </c>
      <c r="K12" s="18" t="s">
        <v>1356</v>
      </c>
      <c r="L12" s="18" t="s">
        <v>1657</v>
      </c>
      <c r="M12" s="18" t="s">
        <v>127</v>
      </c>
      <c r="N12" s="18">
        <f>IF(ISNUMBER(SEARCH('Search for Assistance'!$C$6,DATA2!I12)),1,0)</f>
        <v>1</v>
      </c>
      <c r="O12" s="18">
        <f>IF(ISNUMBER(SEARCH('Search for Assistance'!$C$7,DATA2!J12)),1,0)</f>
        <v>1</v>
      </c>
      <c r="P12" s="18">
        <f>IF(ISNUMBER(SEARCH('Search for Assistance'!$C$8,DATA2!K12)),1,0)</f>
        <v>1</v>
      </c>
      <c r="Q12" s="18">
        <f>IF(ISNUMBER(SEARCH('Search for Assistance'!$C$9,DATA2!L12)),1,0)</f>
        <v>1</v>
      </c>
      <c r="R12" s="18">
        <f t="shared" si="2"/>
        <v>1</v>
      </c>
      <c r="S12" s="18">
        <v>11</v>
      </c>
      <c r="T12" s="18">
        <f t="shared" si="0"/>
        <v>11</v>
      </c>
      <c r="U12" s="18" cm="1">
        <f t="array" ref="U12">INDEX($T$2:$T$240,(MATCH(SMALL(IFERROR(SEARCH(,$T$2:$T$240),2^32)+ROW($T$2:$T$240)/1000,ROWS($U$2:U12)),IFERROR(SEARCH(,$T$2:$T$240),2^32)+ROW($T$2:$T$240)/1000,0)))</f>
        <v>11</v>
      </c>
    </row>
    <row r="13" spans="1:21" ht="31.5" x14ac:dyDescent="0.45">
      <c r="A13" s="19">
        <v>12</v>
      </c>
      <c r="B13" s="20" t="str">
        <f t="shared" si="1"/>
        <v>Black Business Alliance Peoria Chapter dba Minority Business Development Center</v>
      </c>
      <c r="C13" s="21" t="s">
        <v>260</v>
      </c>
      <c r="D13" s="19" t="s">
        <v>377</v>
      </c>
      <c r="E13" s="18" t="s">
        <v>492</v>
      </c>
      <c r="F13" s="18" t="s">
        <v>711</v>
      </c>
      <c r="G13" s="18" t="s">
        <v>594</v>
      </c>
      <c r="H13" s="18" t="s">
        <v>1156</v>
      </c>
      <c r="I13" s="18" t="s">
        <v>1025</v>
      </c>
      <c r="J13" s="18" t="s">
        <v>21</v>
      </c>
      <c r="K13" s="18" t="s">
        <v>183</v>
      </c>
      <c r="L13" s="18" t="s">
        <v>1611</v>
      </c>
      <c r="M13" s="18" t="s">
        <v>127</v>
      </c>
      <c r="N13" s="18">
        <f>IF(ISNUMBER(SEARCH('Search for Assistance'!$C$6,DATA2!I13)),1,0)</f>
        <v>1</v>
      </c>
      <c r="O13" s="18">
        <f>IF(ISNUMBER(SEARCH('Search for Assistance'!$C$7,DATA2!J13)),1,0)</f>
        <v>1</v>
      </c>
      <c r="P13" s="18">
        <f>IF(ISNUMBER(SEARCH('Search for Assistance'!$C$8,DATA2!K13)),1,0)</f>
        <v>1</v>
      </c>
      <c r="Q13" s="18">
        <f>IF(ISNUMBER(SEARCH('Search for Assistance'!$C$9,DATA2!L13)),1,0)</f>
        <v>1</v>
      </c>
      <c r="R13" s="18">
        <f t="shared" si="2"/>
        <v>1</v>
      </c>
      <c r="S13" s="18">
        <v>12</v>
      </c>
      <c r="T13" s="18">
        <f t="shared" si="0"/>
        <v>12</v>
      </c>
      <c r="U13" s="18" cm="1">
        <f t="array" ref="U13">INDEX($T$2:$T$240,(MATCH(SMALL(IFERROR(SEARCH(,$T$2:$T$240),2^32)+ROW($T$2:$T$240)/1000,ROWS($U$2:U13)),IFERROR(SEARCH(,$T$2:$T$240),2^32)+ROW($T$2:$T$240)/1000,0)))</f>
        <v>12</v>
      </c>
    </row>
    <row r="14" spans="1:21" ht="63" x14ac:dyDescent="0.45">
      <c r="A14" s="19">
        <v>13</v>
      </c>
      <c r="B14" s="20" t="str">
        <f t="shared" si="1"/>
        <v>Blackhawk Hills Regional Council</v>
      </c>
      <c r="C14" s="21" t="s">
        <v>261</v>
      </c>
      <c r="D14" s="19" t="s">
        <v>378</v>
      </c>
      <c r="E14" s="18" t="s">
        <v>493</v>
      </c>
      <c r="F14" s="18" t="s">
        <v>712</v>
      </c>
      <c r="G14" s="18" t="s">
        <v>595</v>
      </c>
      <c r="H14" s="18" t="s">
        <v>1157</v>
      </c>
      <c r="I14" s="18" t="s">
        <v>1028</v>
      </c>
      <c r="J14" s="18" t="s">
        <v>21</v>
      </c>
      <c r="K14" s="18" t="s">
        <v>855</v>
      </c>
      <c r="L14" s="18" t="s">
        <v>1659</v>
      </c>
      <c r="M14" s="18" t="s">
        <v>127</v>
      </c>
      <c r="N14" s="18">
        <f>IF(ISNUMBER(SEARCH('Search for Assistance'!$C$6,DATA2!I14)),1,0)</f>
        <v>1</v>
      </c>
      <c r="O14" s="18">
        <f>IF(ISNUMBER(SEARCH('Search for Assistance'!$C$7,DATA2!J14)),1,0)</f>
        <v>1</v>
      </c>
      <c r="P14" s="18">
        <f>IF(ISNUMBER(SEARCH('Search for Assistance'!$C$8,DATA2!K14)),1,0)</f>
        <v>1</v>
      </c>
      <c r="Q14" s="18">
        <f>IF(ISNUMBER(SEARCH('Search for Assistance'!$C$9,DATA2!L14)),1,0)</f>
        <v>1</v>
      </c>
      <c r="R14" s="18">
        <f t="shared" si="2"/>
        <v>1</v>
      </c>
      <c r="S14" s="18">
        <v>13</v>
      </c>
      <c r="T14" s="18">
        <f t="shared" si="0"/>
        <v>13</v>
      </c>
      <c r="U14" s="18" cm="1">
        <f t="array" ref="U14">INDEX($T$2:$T$240,(MATCH(SMALL(IFERROR(SEARCH(,$T$2:$T$240),2^32)+ROW($T$2:$T$240)/1000,ROWS($U$2:U14)),IFERROR(SEARCH(,$T$2:$T$240),2^32)+ROW($T$2:$T$240)/1000,0)))</f>
        <v>13</v>
      </c>
    </row>
    <row r="15" spans="1:21" ht="94.5" x14ac:dyDescent="0.45">
      <c r="A15" s="19">
        <v>14</v>
      </c>
      <c r="B15" s="20" t="str">
        <f t="shared" si="1"/>
        <v>Board of Trustees Western Illinois University</v>
      </c>
      <c r="C15" s="21" t="s">
        <v>1316</v>
      </c>
      <c r="D15" s="19" t="s">
        <v>1348</v>
      </c>
      <c r="E15" s="18" t="s">
        <v>1349</v>
      </c>
      <c r="F15" s="18" t="s">
        <v>1350</v>
      </c>
      <c r="G15" s="18" t="s">
        <v>1351</v>
      </c>
      <c r="H15" s="18" t="s">
        <v>1395</v>
      </c>
      <c r="I15" s="18" t="s">
        <v>1407</v>
      </c>
      <c r="J15" s="18" t="s">
        <v>1414</v>
      </c>
      <c r="K15" s="18" t="s">
        <v>1706</v>
      </c>
      <c r="L15" s="18" t="s">
        <v>1707</v>
      </c>
      <c r="M15" s="18" t="s">
        <v>127</v>
      </c>
      <c r="N15" s="18">
        <f>IF(ISNUMBER(SEARCH('Search for Assistance'!$C$6,DATA2!I15)),1,0)</f>
        <v>1</v>
      </c>
      <c r="O15" s="18">
        <f>IF(ISNUMBER(SEARCH('Search for Assistance'!$C$7,DATA2!J15)),1,0)</f>
        <v>1</v>
      </c>
      <c r="P15" s="18">
        <f>IF(ISNUMBER(SEARCH('Search for Assistance'!$C$8,DATA2!K15)),1,0)</f>
        <v>1</v>
      </c>
      <c r="Q15" s="18">
        <f>IF(ISNUMBER(SEARCH('Search for Assistance'!$C$9,DATA2!L15)),1,0)</f>
        <v>1</v>
      </c>
      <c r="R15" s="18">
        <f t="shared" si="2"/>
        <v>1</v>
      </c>
      <c r="S15" s="18">
        <v>14</v>
      </c>
      <c r="T15" s="18">
        <f t="shared" si="0"/>
        <v>14</v>
      </c>
      <c r="U15" s="18" cm="1">
        <f t="array" ref="U15">INDEX($T$2:$T$240,(MATCH(SMALL(IFERROR(SEARCH(,$T$2:$T$240),2^32)+ROW($T$2:$T$240)/1000,ROWS($U$2:U15)),IFERROR(SEARCH(,$T$2:$T$240),2^32)+ROW($T$2:$T$240)/1000,0)))</f>
        <v>14</v>
      </c>
    </row>
    <row r="16" spans="1:21" ht="55.15" x14ac:dyDescent="0.45">
      <c r="A16" s="19">
        <v>15</v>
      </c>
      <c r="B16" s="20" t="str">
        <f t="shared" si="1"/>
        <v>Bradley University - Turner Center for Entrepreneurship</v>
      </c>
      <c r="C16" s="21" t="s">
        <v>262</v>
      </c>
      <c r="D16" s="19" t="s">
        <v>379</v>
      </c>
      <c r="E16" s="18" t="s">
        <v>25</v>
      </c>
      <c r="F16" s="18" t="s">
        <v>713</v>
      </c>
      <c r="G16" s="18" t="s">
        <v>596</v>
      </c>
      <c r="H16" s="18" t="s">
        <v>1158</v>
      </c>
      <c r="I16" s="18" t="s">
        <v>1028</v>
      </c>
      <c r="J16" s="18" t="s">
        <v>21</v>
      </c>
      <c r="K16" s="18" t="s">
        <v>854</v>
      </c>
      <c r="L16" s="18" t="s">
        <v>1660</v>
      </c>
      <c r="M16" s="18" t="s">
        <v>127</v>
      </c>
      <c r="N16" s="18">
        <f>IF(ISNUMBER(SEARCH('Search for Assistance'!$C$6,DATA2!I16)),1,0)</f>
        <v>1</v>
      </c>
      <c r="O16" s="18">
        <f>IF(ISNUMBER(SEARCH('Search for Assistance'!$C$7,DATA2!J16)),1,0)</f>
        <v>1</v>
      </c>
      <c r="P16" s="18">
        <f>IF(ISNUMBER(SEARCH('Search for Assistance'!$C$8,DATA2!K16)),1,0)</f>
        <v>1</v>
      </c>
      <c r="Q16" s="18">
        <f>IF(ISNUMBER(SEARCH('Search for Assistance'!$C$9,DATA2!L16)),1,0)</f>
        <v>1</v>
      </c>
      <c r="R16" s="18">
        <f t="shared" si="2"/>
        <v>1</v>
      </c>
      <c r="S16" s="18">
        <v>15</v>
      </c>
      <c r="T16" s="18">
        <f t="shared" si="0"/>
        <v>15</v>
      </c>
      <c r="U16" s="18" cm="1">
        <f t="array" ref="U16">INDEX($T$2:$T$240,(MATCH(SMALL(IFERROR(SEARCH(,$T$2:$T$240),2^32)+ROW($T$2:$T$240)/1000,ROWS($U$2:U16)),IFERROR(SEARCH(,$T$2:$T$240),2^32)+ROW($T$2:$T$240)/1000,0)))</f>
        <v>15</v>
      </c>
    </row>
    <row r="17" spans="1:21" ht="23.65" x14ac:dyDescent="0.45">
      <c r="A17" s="19">
        <v>16</v>
      </c>
      <c r="B17" s="20" t="str">
        <f t="shared" si="1"/>
        <v>Calumet Area Industrial Commission</v>
      </c>
      <c r="C17" s="21" t="s">
        <v>263</v>
      </c>
      <c r="D17" s="19" t="s">
        <v>380</v>
      </c>
      <c r="E17" s="18" t="s">
        <v>494</v>
      </c>
      <c r="F17" s="18" t="s">
        <v>714</v>
      </c>
      <c r="G17" s="18" t="s">
        <v>597</v>
      </c>
      <c r="H17" s="18" t="s">
        <v>1159</v>
      </c>
      <c r="I17" s="18" t="s">
        <v>996</v>
      </c>
      <c r="J17" s="18" t="s">
        <v>21</v>
      </c>
      <c r="K17" s="18" t="s">
        <v>1356</v>
      </c>
      <c r="L17" s="18" t="s">
        <v>1663</v>
      </c>
      <c r="M17" s="18" t="s">
        <v>127</v>
      </c>
      <c r="N17" s="18">
        <f>IF(ISNUMBER(SEARCH('Search for Assistance'!$C$6,DATA2!I17)),1,0)</f>
        <v>1</v>
      </c>
      <c r="O17" s="18">
        <f>IF(ISNUMBER(SEARCH('Search for Assistance'!$C$7,DATA2!J17)),1,0)</f>
        <v>1</v>
      </c>
      <c r="P17" s="18">
        <f>IF(ISNUMBER(SEARCH('Search for Assistance'!$C$8,DATA2!K17)),1,0)</f>
        <v>1</v>
      </c>
      <c r="Q17" s="18">
        <f>IF(ISNUMBER(SEARCH('Search for Assistance'!$C$9,DATA2!L17)),1,0)</f>
        <v>1</v>
      </c>
      <c r="R17" s="18">
        <f t="shared" si="2"/>
        <v>1</v>
      </c>
      <c r="S17" s="18">
        <v>16</v>
      </c>
      <c r="T17" s="18">
        <f t="shared" si="0"/>
        <v>16</v>
      </c>
      <c r="U17" s="18" cm="1">
        <f t="array" ref="U17">INDEX($T$2:$T$240,(MATCH(SMALL(IFERROR(SEARCH(,$T$2:$T$240),2^32)+ROW($T$2:$T$240)/1000,ROWS($U$2:U17)),IFERROR(SEARCH(,$T$2:$T$240),2^32)+ROW($T$2:$T$240)/1000,0)))</f>
        <v>16</v>
      </c>
    </row>
    <row r="18" spans="1:21" ht="23.65" x14ac:dyDescent="0.45">
      <c r="A18" s="19">
        <v>17</v>
      </c>
      <c r="B18" s="20" t="str">
        <f t="shared" si="1"/>
        <v>Carbondale Main Street, Inc.</v>
      </c>
      <c r="C18" s="21" t="s">
        <v>264</v>
      </c>
      <c r="D18" s="19" t="s">
        <v>381</v>
      </c>
      <c r="E18" s="18" t="s">
        <v>856</v>
      </c>
      <c r="F18" s="18" t="s">
        <v>715</v>
      </c>
      <c r="G18" s="18" t="s">
        <v>598</v>
      </c>
      <c r="H18" s="18" t="s">
        <v>1160</v>
      </c>
      <c r="I18" s="18" t="s">
        <v>1029</v>
      </c>
      <c r="J18" s="18" t="s">
        <v>21</v>
      </c>
      <c r="K18" s="18" t="s">
        <v>165</v>
      </c>
      <c r="L18" s="18" t="s">
        <v>1664</v>
      </c>
      <c r="M18" s="18" t="s">
        <v>127</v>
      </c>
      <c r="N18" s="18">
        <f>IF(ISNUMBER(SEARCH('Search for Assistance'!$C$6,DATA2!I18)),1,0)</f>
        <v>1</v>
      </c>
      <c r="O18" s="18">
        <f>IF(ISNUMBER(SEARCH('Search for Assistance'!$C$7,DATA2!J18)),1,0)</f>
        <v>1</v>
      </c>
      <c r="P18" s="18">
        <f>IF(ISNUMBER(SEARCH('Search for Assistance'!$C$8,DATA2!K18)),1,0)</f>
        <v>1</v>
      </c>
      <c r="Q18" s="18">
        <f>IF(ISNUMBER(SEARCH('Search for Assistance'!$C$9,DATA2!L18)),1,0)</f>
        <v>1</v>
      </c>
      <c r="R18" s="18">
        <f t="shared" si="2"/>
        <v>1</v>
      </c>
      <c r="S18" s="18">
        <v>17</v>
      </c>
      <c r="T18" s="18">
        <f t="shared" si="0"/>
        <v>17</v>
      </c>
      <c r="U18" s="18" cm="1">
        <f t="array" ref="U18">INDEX($T$2:$T$240,(MATCH(SMALL(IFERROR(SEARCH(,$T$2:$T$240),2^32)+ROW($T$2:$T$240)/1000,ROWS($U$2:U18)),IFERROR(SEARCH(,$T$2:$T$240),2^32)+ROW($T$2:$T$240)/1000,0)))</f>
        <v>17</v>
      </c>
    </row>
    <row r="19" spans="1:21" ht="23.65" x14ac:dyDescent="0.45">
      <c r="A19" s="19">
        <v>18</v>
      </c>
      <c r="B19" s="20" t="str">
        <f t="shared" si="1"/>
        <v>Center for Changing Lives</v>
      </c>
      <c r="C19" s="21" t="s">
        <v>265</v>
      </c>
      <c r="D19" s="19" t="s">
        <v>382</v>
      </c>
      <c r="E19" s="18" t="s">
        <v>495</v>
      </c>
      <c r="F19" s="18" t="s">
        <v>716</v>
      </c>
      <c r="G19" s="18" t="s">
        <v>599</v>
      </c>
      <c r="H19" s="18" t="s">
        <v>1161</v>
      </c>
      <c r="I19" s="18" t="s">
        <v>1030</v>
      </c>
      <c r="J19" s="18" t="s">
        <v>993</v>
      </c>
      <c r="K19" s="18" t="s">
        <v>1356</v>
      </c>
      <c r="L19" s="18" t="s">
        <v>1665</v>
      </c>
      <c r="M19" s="18" t="s">
        <v>127</v>
      </c>
      <c r="N19" s="18">
        <f>IF(ISNUMBER(SEARCH('Search for Assistance'!$C$6,DATA2!I19)),1,0)</f>
        <v>1</v>
      </c>
      <c r="O19" s="18">
        <f>IF(ISNUMBER(SEARCH('Search for Assistance'!$C$7,DATA2!J19)),1,0)</f>
        <v>1</v>
      </c>
      <c r="P19" s="18">
        <f>IF(ISNUMBER(SEARCH('Search for Assistance'!$C$8,DATA2!K19)),1,0)</f>
        <v>1</v>
      </c>
      <c r="Q19" s="18">
        <f>IF(ISNUMBER(SEARCH('Search for Assistance'!$C$9,DATA2!L19)),1,0)</f>
        <v>1</v>
      </c>
      <c r="R19" s="18">
        <f t="shared" si="2"/>
        <v>1</v>
      </c>
      <c r="S19" s="18">
        <v>18</v>
      </c>
      <c r="T19" s="18">
        <f t="shared" si="0"/>
        <v>18</v>
      </c>
      <c r="U19" s="18" cm="1">
        <f t="array" ref="U19">INDEX($T$2:$T$240,(MATCH(SMALL(IFERROR(SEARCH(,$T$2:$T$240),2^32)+ROW($T$2:$T$240)/1000,ROWS($U$2:U19)),IFERROR(SEARCH(,$T$2:$T$240),2^32)+ROW($T$2:$T$240)/1000,0)))</f>
        <v>18</v>
      </c>
    </row>
    <row r="20" spans="1:21" ht="23.65" x14ac:dyDescent="0.45">
      <c r="A20" s="19">
        <v>19</v>
      </c>
      <c r="B20" s="20" t="str">
        <f t="shared" si="1"/>
        <v>Chamber 57</v>
      </c>
      <c r="C20" s="21" t="s">
        <v>266</v>
      </c>
      <c r="D20" s="19" t="s">
        <v>383</v>
      </c>
      <c r="E20" s="18" t="s">
        <v>496</v>
      </c>
      <c r="F20" s="18" t="s">
        <v>717</v>
      </c>
      <c r="G20" s="18" t="s">
        <v>600</v>
      </c>
      <c r="H20" s="18" t="s">
        <v>1162</v>
      </c>
      <c r="I20" s="18" t="s">
        <v>1025</v>
      </c>
      <c r="J20" s="18" t="s">
        <v>21</v>
      </c>
      <c r="K20" s="18" t="s">
        <v>1356</v>
      </c>
      <c r="L20" s="18" t="s">
        <v>1515</v>
      </c>
      <c r="M20" s="18" t="s">
        <v>127</v>
      </c>
      <c r="N20" s="18">
        <f>IF(ISNUMBER(SEARCH('Search for Assistance'!$C$6,DATA2!I20)),1,0)</f>
        <v>1</v>
      </c>
      <c r="O20" s="18">
        <f>IF(ISNUMBER(SEARCH('Search for Assistance'!$C$7,DATA2!J20)),1,0)</f>
        <v>1</v>
      </c>
      <c r="P20" s="18">
        <f>IF(ISNUMBER(SEARCH('Search for Assistance'!$C$8,DATA2!K20)),1,0)</f>
        <v>1</v>
      </c>
      <c r="Q20" s="18">
        <f>IF(ISNUMBER(SEARCH('Search for Assistance'!$C$9,DATA2!L20)),1,0)</f>
        <v>1</v>
      </c>
      <c r="R20" s="18">
        <f t="shared" si="2"/>
        <v>1</v>
      </c>
      <c r="S20" s="18">
        <v>19</v>
      </c>
      <c r="T20" s="18">
        <f t="shared" si="0"/>
        <v>19</v>
      </c>
      <c r="U20" s="18" cm="1">
        <f t="array" ref="U20">INDEX($T$2:$T$240,(MATCH(SMALL(IFERROR(SEARCH(,$T$2:$T$240),2^32)+ROW($T$2:$T$240)/1000,ROWS($U$2:U20)),IFERROR(SEARCH(,$T$2:$T$240),2^32)+ROW($T$2:$T$240)/1000,0)))</f>
        <v>19</v>
      </c>
    </row>
    <row r="21" spans="1:21" ht="23.65" x14ac:dyDescent="0.45">
      <c r="A21" s="19">
        <v>20</v>
      </c>
      <c r="B21" s="20" t="str">
        <f t="shared" si="1"/>
        <v>Champaign County Black Chamber of Commerce</v>
      </c>
      <c r="C21" s="21" t="s">
        <v>267</v>
      </c>
      <c r="D21" s="19" t="s">
        <v>384</v>
      </c>
      <c r="E21" s="18" t="s">
        <v>497</v>
      </c>
      <c r="F21" s="18" t="s">
        <v>718</v>
      </c>
      <c r="G21" s="18" t="s">
        <v>601</v>
      </c>
      <c r="H21" s="18" t="s">
        <v>1163</v>
      </c>
      <c r="I21" s="18" t="s">
        <v>1031</v>
      </c>
      <c r="J21" s="18" t="s">
        <v>21</v>
      </c>
      <c r="K21" s="18" t="s">
        <v>137</v>
      </c>
      <c r="L21" s="18" t="s">
        <v>1666</v>
      </c>
      <c r="M21" s="18" t="s">
        <v>127</v>
      </c>
      <c r="N21" s="18">
        <f>IF(ISNUMBER(SEARCH('Search for Assistance'!$C$6,DATA2!I21)),1,0)</f>
        <v>1</v>
      </c>
      <c r="O21" s="18">
        <f>IF(ISNUMBER(SEARCH('Search for Assistance'!$C$7,DATA2!J21)),1,0)</f>
        <v>1</v>
      </c>
      <c r="P21" s="18">
        <f>IF(ISNUMBER(SEARCH('Search for Assistance'!$C$8,DATA2!K21)),1,0)</f>
        <v>1</v>
      </c>
      <c r="Q21" s="18">
        <f>IF(ISNUMBER(SEARCH('Search for Assistance'!$C$9,DATA2!L21)),1,0)</f>
        <v>1</v>
      </c>
      <c r="R21" s="18">
        <f t="shared" si="2"/>
        <v>1</v>
      </c>
      <c r="S21" s="18">
        <v>20</v>
      </c>
      <c r="T21" s="18">
        <f t="shared" si="0"/>
        <v>20</v>
      </c>
      <c r="U21" s="18" cm="1">
        <f t="array" ref="U21">INDEX($T$2:$T$240,(MATCH(SMALL(IFERROR(SEARCH(,$T$2:$T$240),2^32)+ROW($T$2:$T$240)/1000,ROWS($U$2:U21)),IFERROR(SEARCH(,$T$2:$T$240),2^32)+ROW($T$2:$T$240)/1000,0)))</f>
        <v>20</v>
      </c>
    </row>
    <row r="22" spans="1:21" ht="23.65" x14ac:dyDescent="0.45">
      <c r="A22" s="19">
        <v>21</v>
      </c>
      <c r="B22" s="20" t="str">
        <f t="shared" si="1"/>
        <v>Champaign County Chamber of Commerce</v>
      </c>
      <c r="C22" s="21" t="s">
        <v>268</v>
      </c>
      <c r="D22" s="19" t="s">
        <v>385</v>
      </c>
      <c r="E22" s="18" t="s">
        <v>498</v>
      </c>
      <c r="F22" s="18" t="s">
        <v>719</v>
      </c>
      <c r="G22" s="18" t="s">
        <v>602</v>
      </c>
      <c r="H22" s="18" t="s">
        <v>1164</v>
      </c>
      <c r="I22" s="18" t="s">
        <v>1032</v>
      </c>
      <c r="J22" s="18" t="s">
        <v>21</v>
      </c>
      <c r="K22" s="18" t="s">
        <v>137</v>
      </c>
      <c r="L22" s="18" t="s">
        <v>1666</v>
      </c>
      <c r="M22" s="18" t="s">
        <v>127</v>
      </c>
      <c r="N22" s="18">
        <f>IF(ISNUMBER(SEARCH('Search for Assistance'!$C$6,DATA2!I22)),1,0)</f>
        <v>1</v>
      </c>
      <c r="O22" s="18">
        <f>IF(ISNUMBER(SEARCH('Search for Assistance'!$C$7,DATA2!J22)),1,0)</f>
        <v>1</v>
      </c>
      <c r="P22" s="18">
        <f>IF(ISNUMBER(SEARCH('Search for Assistance'!$C$8,DATA2!K22)),1,0)</f>
        <v>1</v>
      </c>
      <c r="Q22" s="18">
        <f>IF(ISNUMBER(SEARCH('Search for Assistance'!$C$9,DATA2!L22)),1,0)</f>
        <v>1</v>
      </c>
      <c r="R22" s="18">
        <f t="shared" si="2"/>
        <v>1</v>
      </c>
      <c r="S22" s="18">
        <v>21</v>
      </c>
      <c r="T22" s="18">
        <f t="shared" si="0"/>
        <v>21</v>
      </c>
      <c r="U22" s="18" cm="1">
        <f t="array" ref="U22">INDEX($T$2:$T$240,(MATCH(SMALL(IFERROR(SEARCH(,$T$2:$T$240),2^32)+ROW($T$2:$T$240)/1000,ROWS($U$2:U22)),IFERROR(SEARCH(,$T$2:$T$240),2^32)+ROW($T$2:$T$240)/1000,0)))</f>
        <v>21</v>
      </c>
    </row>
    <row r="23" spans="1:21" ht="141.75" x14ac:dyDescent="0.45">
      <c r="A23" s="19">
        <v>22</v>
      </c>
      <c r="B23" s="20" t="str">
        <f t="shared" si="1"/>
        <v>Champaign County Economic Development Corporation</v>
      </c>
      <c r="C23" s="21" t="s">
        <v>269</v>
      </c>
      <c r="D23" s="19" t="s">
        <v>386</v>
      </c>
      <c r="E23" s="18" t="s">
        <v>499</v>
      </c>
      <c r="F23" s="18" t="s">
        <v>720</v>
      </c>
      <c r="G23" s="18" t="s">
        <v>603</v>
      </c>
      <c r="H23" s="18" t="s">
        <v>1165</v>
      </c>
      <c r="I23" s="18" t="s">
        <v>1033</v>
      </c>
      <c r="J23" s="18" t="s">
        <v>1408</v>
      </c>
      <c r="K23" s="18" t="s">
        <v>1409</v>
      </c>
      <c r="L23" s="18" t="s">
        <v>1667</v>
      </c>
      <c r="M23" s="18" t="s">
        <v>127</v>
      </c>
      <c r="N23" s="18">
        <f>IF(ISNUMBER(SEARCH('Search for Assistance'!$C$6,DATA2!I23)),1,0)</f>
        <v>1</v>
      </c>
      <c r="O23" s="18">
        <f>IF(ISNUMBER(SEARCH('Search for Assistance'!$C$7,DATA2!J23)),1,0)</f>
        <v>1</v>
      </c>
      <c r="P23" s="18">
        <f>IF(ISNUMBER(SEARCH('Search for Assistance'!$C$8,DATA2!K23)),1,0)</f>
        <v>1</v>
      </c>
      <c r="Q23" s="18">
        <f>IF(ISNUMBER(SEARCH('Search for Assistance'!$C$9,DATA2!L23)),1,0)</f>
        <v>1</v>
      </c>
      <c r="R23" s="18">
        <f t="shared" si="2"/>
        <v>1</v>
      </c>
      <c r="S23" s="18">
        <v>22</v>
      </c>
      <c r="T23" s="18">
        <f t="shared" si="0"/>
        <v>22</v>
      </c>
      <c r="U23" s="18" cm="1">
        <f t="array" ref="U23">INDEX($T$2:$T$240,(MATCH(SMALL(IFERROR(SEARCH(,$T$2:$T$240),2^32)+ROW($T$2:$T$240)/1000,ROWS($U$2:U23)),IFERROR(SEARCH(,$T$2:$T$240),2^32)+ROW($T$2:$T$240)/1000,0)))</f>
        <v>22</v>
      </c>
    </row>
    <row r="24" spans="1:21" ht="23.65" x14ac:dyDescent="0.45">
      <c r="A24" s="19">
        <v>23</v>
      </c>
      <c r="B24" s="20" t="str">
        <f t="shared" si="1"/>
        <v>Chicago MSDC</v>
      </c>
      <c r="C24" s="21" t="s">
        <v>270</v>
      </c>
      <c r="D24" s="19" t="s">
        <v>387</v>
      </c>
      <c r="E24" s="18" t="s">
        <v>500</v>
      </c>
      <c r="F24" s="18" t="s">
        <v>721</v>
      </c>
      <c r="G24" s="18" t="s">
        <v>604</v>
      </c>
      <c r="H24" s="18" t="s">
        <v>1166</v>
      </c>
      <c r="I24" s="18" t="s">
        <v>996</v>
      </c>
      <c r="J24" s="18" t="s">
        <v>993</v>
      </c>
      <c r="K24" s="18" t="s">
        <v>1356</v>
      </c>
      <c r="L24" s="18" t="s">
        <v>1623</v>
      </c>
      <c r="M24" s="18" t="s">
        <v>127</v>
      </c>
      <c r="N24" s="18">
        <f>IF(ISNUMBER(SEARCH('Search for Assistance'!$C$6,DATA2!I24)),1,0)</f>
        <v>1</v>
      </c>
      <c r="O24" s="18">
        <f>IF(ISNUMBER(SEARCH('Search for Assistance'!$C$7,DATA2!J24)),1,0)</f>
        <v>1</v>
      </c>
      <c r="P24" s="18">
        <f>IF(ISNUMBER(SEARCH('Search for Assistance'!$C$8,DATA2!K24)),1,0)</f>
        <v>1</v>
      </c>
      <c r="Q24" s="18">
        <f>IF(ISNUMBER(SEARCH('Search for Assistance'!$C$9,DATA2!L24)),1,0)</f>
        <v>1</v>
      </c>
      <c r="R24" s="18">
        <f t="shared" si="2"/>
        <v>1</v>
      </c>
      <c r="S24" s="18">
        <v>23</v>
      </c>
      <c r="T24" s="18">
        <f t="shared" si="0"/>
        <v>23</v>
      </c>
      <c r="U24" s="18" cm="1">
        <f t="array" ref="U24">INDEX($T$2:$T$240,(MATCH(SMALL(IFERROR(SEARCH(,$T$2:$T$240),2^32)+ROW($T$2:$T$240)/1000,ROWS($U$2:U24)),IFERROR(SEARCH(,$T$2:$T$240),2^32)+ROW($T$2:$T$240)/1000,0)))</f>
        <v>23</v>
      </c>
    </row>
    <row r="25" spans="1:21" ht="31.5" x14ac:dyDescent="0.45">
      <c r="A25" s="19">
        <v>24</v>
      </c>
      <c r="B25" s="20" t="str">
        <f t="shared" si="1"/>
        <v>Chicago Southland Chamber of Commerce</v>
      </c>
      <c r="C25" s="21" t="s">
        <v>271</v>
      </c>
      <c r="D25" s="19" t="s">
        <v>388</v>
      </c>
      <c r="E25" s="18" t="s">
        <v>501</v>
      </c>
      <c r="F25" s="18" t="s">
        <v>722</v>
      </c>
      <c r="G25" s="18" t="s">
        <v>605</v>
      </c>
      <c r="H25" s="18" t="s">
        <v>1167</v>
      </c>
      <c r="I25" s="18" t="s">
        <v>1034</v>
      </c>
      <c r="J25" s="18" t="s">
        <v>993</v>
      </c>
      <c r="K25" s="18" t="s">
        <v>1668</v>
      </c>
      <c r="L25" s="18" t="s">
        <v>1669</v>
      </c>
      <c r="M25" s="18" t="s">
        <v>127</v>
      </c>
      <c r="N25" s="18">
        <f>IF(ISNUMBER(SEARCH('Search for Assistance'!$C$6,DATA2!I25)),1,0)</f>
        <v>1</v>
      </c>
      <c r="O25" s="18">
        <f>IF(ISNUMBER(SEARCH('Search for Assistance'!$C$7,DATA2!J25)),1,0)</f>
        <v>1</v>
      </c>
      <c r="P25" s="18">
        <f>IF(ISNUMBER(SEARCH('Search for Assistance'!$C$8,DATA2!K25)),1,0)</f>
        <v>1</v>
      </c>
      <c r="Q25" s="18">
        <f>IF(ISNUMBER(SEARCH('Search for Assistance'!$C$9,DATA2!L25)),1,0)</f>
        <v>1</v>
      </c>
      <c r="R25" s="18">
        <f t="shared" si="2"/>
        <v>1</v>
      </c>
      <c r="S25" s="18">
        <v>24</v>
      </c>
      <c r="T25" s="18">
        <f t="shared" si="0"/>
        <v>24</v>
      </c>
      <c r="U25" s="18" cm="1">
        <f t="array" ref="U25">INDEX($T$2:$T$240,(MATCH(SMALL(IFERROR(SEARCH(,$T$2:$T$240),2^32)+ROW($T$2:$T$240)/1000,ROWS($U$2:U25)),IFERROR(SEARCH(,$T$2:$T$240),2^32)+ROW($T$2:$T$240)/1000,0)))</f>
        <v>24</v>
      </c>
    </row>
    <row r="26" spans="1:21" ht="31.5" x14ac:dyDescent="0.45">
      <c r="A26" s="19">
        <v>25</v>
      </c>
      <c r="B26" s="20" t="str">
        <f t="shared" si="1"/>
        <v>City of Fairfield- Economic Department</v>
      </c>
      <c r="C26" s="21" t="s">
        <v>272</v>
      </c>
      <c r="D26" s="19" t="s">
        <v>389</v>
      </c>
      <c r="E26" s="18" t="s">
        <v>502</v>
      </c>
      <c r="F26" s="18" t="s">
        <v>723</v>
      </c>
      <c r="G26" s="18" t="s">
        <v>606</v>
      </c>
      <c r="H26" s="18" t="s">
        <v>1168</v>
      </c>
      <c r="I26" s="18" t="s">
        <v>1035</v>
      </c>
      <c r="J26" s="18" t="s">
        <v>21</v>
      </c>
      <c r="K26" s="18" t="s">
        <v>853</v>
      </c>
      <c r="L26" s="18" t="s">
        <v>1670</v>
      </c>
      <c r="M26" s="18" t="s">
        <v>127</v>
      </c>
      <c r="N26" s="18">
        <f>IF(ISNUMBER(SEARCH('Search for Assistance'!$C$6,DATA2!I26)),1,0)</f>
        <v>1</v>
      </c>
      <c r="O26" s="18">
        <f>IF(ISNUMBER(SEARCH('Search for Assistance'!$C$7,DATA2!J26)),1,0)</f>
        <v>1</v>
      </c>
      <c r="P26" s="18">
        <f>IF(ISNUMBER(SEARCH('Search for Assistance'!$C$8,DATA2!K26)),1,0)</f>
        <v>1</v>
      </c>
      <c r="Q26" s="18">
        <f>IF(ISNUMBER(SEARCH('Search for Assistance'!$C$9,DATA2!L26)),1,0)</f>
        <v>1</v>
      </c>
      <c r="R26" s="18">
        <f t="shared" si="2"/>
        <v>1</v>
      </c>
      <c r="S26" s="18">
        <v>25</v>
      </c>
      <c r="T26" s="18">
        <f t="shared" si="0"/>
        <v>25</v>
      </c>
      <c r="U26" s="18" cm="1">
        <f t="array" ref="U26">INDEX($T$2:$T$240,(MATCH(SMALL(IFERROR(SEARCH(,$T$2:$T$240),2^32)+ROW($T$2:$T$240)/1000,ROWS($U$2:U26)),IFERROR(SEARCH(,$T$2:$T$240),2^32)+ROW($T$2:$T$240)/1000,0)))</f>
        <v>25</v>
      </c>
    </row>
    <row r="27" spans="1:21" ht="47.25" x14ac:dyDescent="0.45">
      <c r="A27" s="19">
        <v>26</v>
      </c>
      <c r="B27" s="20" t="str">
        <f t="shared" si="1"/>
        <v>City of Springfield</v>
      </c>
      <c r="C27" s="21" t="s">
        <v>273</v>
      </c>
      <c r="D27" s="19" t="s">
        <v>390</v>
      </c>
      <c r="E27" s="18" t="s">
        <v>503</v>
      </c>
      <c r="F27" s="18" t="s">
        <v>724</v>
      </c>
      <c r="G27" s="18" t="s">
        <v>607</v>
      </c>
      <c r="H27" s="18" t="s">
        <v>1169</v>
      </c>
      <c r="I27" s="18" t="s">
        <v>996</v>
      </c>
      <c r="J27" s="18" t="s">
        <v>993</v>
      </c>
      <c r="K27" s="18" t="s">
        <v>210</v>
      </c>
      <c r="L27" s="18" t="s">
        <v>1671</v>
      </c>
      <c r="M27" s="18" t="s">
        <v>127</v>
      </c>
      <c r="N27" s="18">
        <f>IF(ISNUMBER(SEARCH('Search for Assistance'!$C$6,DATA2!I27)),1,0)</f>
        <v>1</v>
      </c>
      <c r="O27" s="18">
        <f>IF(ISNUMBER(SEARCH('Search for Assistance'!$C$7,DATA2!J27)),1,0)</f>
        <v>1</v>
      </c>
      <c r="P27" s="18">
        <f>IF(ISNUMBER(SEARCH('Search for Assistance'!$C$8,DATA2!K27)),1,0)</f>
        <v>1</v>
      </c>
      <c r="Q27" s="18">
        <f>IF(ISNUMBER(SEARCH('Search for Assistance'!$C$9,DATA2!L27)),1,0)</f>
        <v>1</v>
      </c>
      <c r="R27" s="18">
        <f t="shared" si="2"/>
        <v>1</v>
      </c>
      <c r="S27" s="18">
        <v>26</v>
      </c>
      <c r="T27" s="18">
        <f t="shared" si="0"/>
        <v>26</v>
      </c>
      <c r="U27" s="18" cm="1">
        <f t="array" ref="U27">INDEX($T$2:$T$240,(MATCH(SMALL(IFERROR(SEARCH(,$T$2:$T$240),2^32)+ROW($T$2:$T$240)/1000,ROWS($U$2:U27)),IFERROR(SEARCH(,$T$2:$T$240),2^32)+ROW($T$2:$T$240)/1000,0)))</f>
        <v>26</v>
      </c>
    </row>
    <row r="28" spans="1:21" ht="47.25" x14ac:dyDescent="0.45">
      <c r="A28" s="19">
        <v>27</v>
      </c>
      <c r="B28" s="20" t="str">
        <f t="shared" si="1"/>
        <v>City of Springfield</v>
      </c>
      <c r="C28" s="21" t="s">
        <v>273</v>
      </c>
      <c r="D28" s="19" t="s">
        <v>390</v>
      </c>
      <c r="E28" s="18" t="s">
        <v>504</v>
      </c>
      <c r="F28" s="18" t="s">
        <v>725</v>
      </c>
      <c r="G28" s="18" t="s">
        <v>608</v>
      </c>
      <c r="H28" s="18" t="s">
        <v>1169</v>
      </c>
      <c r="I28" s="18" t="s">
        <v>996</v>
      </c>
      <c r="J28" s="18" t="s">
        <v>993</v>
      </c>
      <c r="K28" s="18" t="s">
        <v>210</v>
      </c>
      <c r="L28" s="18" t="s">
        <v>1671</v>
      </c>
      <c r="M28" s="18" t="s">
        <v>127</v>
      </c>
      <c r="N28" s="18">
        <f>IF(ISNUMBER(SEARCH('Search for Assistance'!$C$6,DATA2!I28)),1,0)</f>
        <v>1</v>
      </c>
      <c r="O28" s="18">
        <f>IF(ISNUMBER(SEARCH('Search for Assistance'!$C$7,DATA2!J28)),1,0)</f>
        <v>1</v>
      </c>
      <c r="P28" s="18">
        <f>IF(ISNUMBER(SEARCH('Search for Assistance'!$C$8,DATA2!K28)),1,0)</f>
        <v>1</v>
      </c>
      <c r="Q28" s="18">
        <f>IF(ISNUMBER(SEARCH('Search for Assistance'!$C$9,DATA2!L28)),1,0)</f>
        <v>1</v>
      </c>
      <c r="R28" s="18">
        <f t="shared" si="2"/>
        <v>1</v>
      </c>
      <c r="S28" s="18">
        <v>27</v>
      </c>
      <c r="T28" s="18">
        <f t="shared" si="0"/>
        <v>27</v>
      </c>
      <c r="U28" s="18" cm="1">
        <f t="array" ref="U28">INDEX($T$2:$T$240,(MATCH(SMALL(IFERROR(SEARCH(,$T$2:$T$240),2^32)+ROW($T$2:$T$240)/1000,ROWS($U$2:U28)),IFERROR(SEARCH(,$T$2:$T$240),2^32)+ROW($T$2:$T$240)/1000,0)))</f>
        <v>27</v>
      </c>
    </row>
    <row r="29" spans="1:21" ht="15.75" x14ac:dyDescent="0.45">
      <c r="A29" s="19">
        <v>28</v>
      </c>
      <c r="B29" s="20" t="str">
        <f t="shared" si="1"/>
        <v>Coles Together</v>
      </c>
      <c r="C29" s="21" t="s">
        <v>274</v>
      </c>
      <c r="D29" s="19" t="s">
        <v>391</v>
      </c>
      <c r="E29" s="18" t="s">
        <v>505</v>
      </c>
      <c r="F29" s="18" t="s">
        <v>726</v>
      </c>
      <c r="G29" s="18" t="s">
        <v>609</v>
      </c>
      <c r="H29" s="18" t="s">
        <v>1170</v>
      </c>
      <c r="I29" s="18" t="s">
        <v>1028</v>
      </c>
      <c r="J29" s="18" t="s">
        <v>21</v>
      </c>
      <c r="K29" s="18" t="s">
        <v>142</v>
      </c>
      <c r="L29" s="18" t="s">
        <v>1672</v>
      </c>
      <c r="M29" s="18" t="s">
        <v>127</v>
      </c>
      <c r="N29" s="18">
        <f>IF(ISNUMBER(SEARCH('Search for Assistance'!$C$6,DATA2!I29)),1,0)</f>
        <v>1</v>
      </c>
      <c r="O29" s="18">
        <f>IF(ISNUMBER(SEARCH('Search for Assistance'!$C$7,DATA2!J29)),1,0)</f>
        <v>1</v>
      </c>
      <c r="P29" s="18">
        <f>IF(ISNUMBER(SEARCH('Search for Assistance'!$C$8,DATA2!K29)),1,0)</f>
        <v>1</v>
      </c>
      <c r="Q29" s="18">
        <f>IF(ISNUMBER(SEARCH('Search for Assistance'!$C$9,DATA2!L29)),1,0)</f>
        <v>1</v>
      </c>
      <c r="R29" s="18">
        <f t="shared" si="2"/>
        <v>1</v>
      </c>
      <c r="S29" s="18">
        <v>28</v>
      </c>
      <c r="T29" s="18">
        <f t="shared" si="0"/>
        <v>28</v>
      </c>
      <c r="U29" s="18" cm="1">
        <f t="array" ref="U29">INDEX($T$2:$T$240,(MATCH(SMALL(IFERROR(SEARCH(,$T$2:$T$240),2^32)+ROW($T$2:$T$240)/1000,ROWS($U$2:U29)),IFERROR(SEARCH(,$T$2:$T$240),2^32)+ROW($T$2:$T$240)/1000,0)))</f>
        <v>28</v>
      </c>
    </row>
    <row r="30" spans="1:21" ht="23.65" x14ac:dyDescent="0.45">
      <c r="A30" s="19">
        <v>29</v>
      </c>
      <c r="B30" s="20" t="str">
        <f t="shared" si="1"/>
        <v>Cook County Southland Juvenile Justice Council</v>
      </c>
      <c r="C30" s="21" t="s">
        <v>275</v>
      </c>
      <c r="D30" s="19" t="s">
        <v>392</v>
      </c>
      <c r="E30" s="18" t="s">
        <v>506</v>
      </c>
      <c r="F30" s="18" t="s">
        <v>727</v>
      </c>
      <c r="G30" s="18" t="s">
        <v>610</v>
      </c>
      <c r="H30" s="18" t="s">
        <v>1171</v>
      </c>
      <c r="I30" s="18" t="s">
        <v>1036</v>
      </c>
      <c r="J30" s="18" t="s">
        <v>21</v>
      </c>
      <c r="K30" s="18" t="s">
        <v>1356</v>
      </c>
      <c r="L30" s="18" t="s">
        <v>1515</v>
      </c>
      <c r="M30" s="18" t="s">
        <v>127</v>
      </c>
      <c r="N30" s="18">
        <f>IF(ISNUMBER(SEARCH('Search for Assistance'!$C$6,DATA2!I30)),1,0)</f>
        <v>1</v>
      </c>
      <c r="O30" s="18">
        <f>IF(ISNUMBER(SEARCH('Search for Assistance'!$C$7,DATA2!J30)),1,0)</f>
        <v>1</v>
      </c>
      <c r="P30" s="18">
        <f>IF(ISNUMBER(SEARCH('Search for Assistance'!$C$8,DATA2!K30)),1,0)</f>
        <v>1</v>
      </c>
      <c r="Q30" s="18">
        <f>IF(ISNUMBER(SEARCH('Search for Assistance'!$C$9,DATA2!L30)),1,0)</f>
        <v>1</v>
      </c>
      <c r="R30" s="18">
        <f t="shared" si="2"/>
        <v>1</v>
      </c>
      <c r="S30" s="18">
        <v>29</v>
      </c>
      <c r="T30" s="18">
        <f t="shared" si="0"/>
        <v>29</v>
      </c>
      <c r="U30" s="18" cm="1">
        <f t="array" ref="U30">INDEX($T$2:$T$240,(MATCH(SMALL(IFERROR(SEARCH(,$T$2:$T$240),2^32)+ROW($T$2:$T$240)/1000,ROWS($U$2:U30)),IFERROR(SEARCH(,$T$2:$T$240),2^32)+ROW($T$2:$T$240)/1000,0)))</f>
        <v>29</v>
      </c>
    </row>
    <row r="31" spans="1:21" ht="23.65" x14ac:dyDescent="0.45">
      <c r="A31" s="19">
        <v>30</v>
      </c>
      <c r="B31" s="20" t="str">
        <f t="shared" si="1"/>
        <v>County of Cook</v>
      </c>
      <c r="C31" s="21" t="s">
        <v>1310</v>
      </c>
      <c r="D31" s="19" t="s">
        <v>1352</v>
      </c>
      <c r="E31" s="18" t="s">
        <v>1353</v>
      </c>
      <c r="F31" s="18" t="s">
        <v>1354</v>
      </c>
      <c r="G31" s="18" t="s">
        <v>1355</v>
      </c>
      <c r="H31" s="18" t="s">
        <v>1396</v>
      </c>
      <c r="I31" s="18" t="s">
        <v>996</v>
      </c>
      <c r="J31" s="18" t="s">
        <v>1331</v>
      </c>
      <c r="K31" s="18" t="s">
        <v>1356</v>
      </c>
      <c r="L31" s="18" t="s">
        <v>1623</v>
      </c>
      <c r="M31" s="18" t="s">
        <v>127</v>
      </c>
      <c r="N31" s="18">
        <f>IF(ISNUMBER(SEARCH('Search for Assistance'!$C$6,DATA2!I31)),1,0)</f>
        <v>1</v>
      </c>
      <c r="O31" s="18">
        <f>IF(ISNUMBER(SEARCH('Search for Assistance'!$C$7,DATA2!J31)),1,0)</f>
        <v>1</v>
      </c>
      <c r="P31" s="18">
        <f>IF(ISNUMBER(SEARCH('Search for Assistance'!$C$8,DATA2!K31)),1,0)</f>
        <v>1</v>
      </c>
      <c r="Q31" s="18">
        <f>IF(ISNUMBER(SEARCH('Search for Assistance'!$C$9,DATA2!L31)),1,0)</f>
        <v>1</v>
      </c>
      <c r="R31" s="18">
        <f t="shared" si="2"/>
        <v>1</v>
      </c>
      <c r="S31" s="18">
        <v>30</v>
      </c>
      <c r="T31" s="18">
        <f t="shared" si="0"/>
        <v>30</v>
      </c>
      <c r="U31" s="18" cm="1">
        <f t="array" ref="U31">INDEX($T$2:$T$240,(MATCH(SMALL(IFERROR(SEARCH(,$T$2:$T$240),2^32)+ROW($T$2:$T$240)/1000,ROWS($U$2:U31)),IFERROR(SEARCH(,$T$2:$T$240),2^32)+ROW($T$2:$T$240)/1000,0)))</f>
        <v>30</v>
      </c>
    </row>
    <row r="32" spans="1:21" ht="31.5" x14ac:dyDescent="0.45">
      <c r="A32" s="19">
        <v>31</v>
      </c>
      <c r="B32" s="20" t="str">
        <f t="shared" si="1"/>
        <v>Crawford County Development Association</v>
      </c>
      <c r="C32" s="21" t="s">
        <v>276</v>
      </c>
      <c r="D32" s="19" t="s">
        <v>393</v>
      </c>
      <c r="E32" s="18" t="s">
        <v>507</v>
      </c>
      <c r="F32" s="18" t="s">
        <v>728</v>
      </c>
      <c r="G32" s="18" t="s">
        <v>1745</v>
      </c>
      <c r="H32" s="18" t="s">
        <v>1172</v>
      </c>
      <c r="I32" s="18" t="s">
        <v>1028</v>
      </c>
      <c r="J32" s="18" t="s">
        <v>21</v>
      </c>
      <c r="K32" s="18" t="s">
        <v>143</v>
      </c>
      <c r="L32" s="18" t="s">
        <v>1673</v>
      </c>
      <c r="M32" s="18" t="s">
        <v>127</v>
      </c>
      <c r="N32" s="18">
        <f>IF(ISNUMBER(SEARCH('Search for Assistance'!$C$6,DATA2!I32)),1,0)</f>
        <v>1</v>
      </c>
      <c r="O32" s="18">
        <f>IF(ISNUMBER(SEARCH('Search for Assistance'!$C$7,DATA2!J32)),1,0)</f>
        <v>1</v>
      </c>
      <c r="P32" s="18">
        <f>IF(ISNUMBER(SEARCH('Search for Assistance'!$C$8,DATA2!K32)),1,0)</f>
        <v>1</v>
      </c>
      <c r="Q32" s="18">
        <f>IF(ISNUMBER(SEARCH('Search for Assistance'!$C$9,DATA2!L32)),1,0)</f>
        <v>1</v>
      </c>
      <c r="R32" s="18">
        <f t="shared" si="2"/>
        <v>1</v>
      </c>
      <c r="S32" s="18">
        <v>31</v>
      </c>
      <c r="T32" s="18">
        <f t="shared" si="0"/>
        <v>31</v>
      </c>
      <c r="U32" s="18" cm="1">
        <f t="array" ref="U32">INDEX($T$2:$T$240,(MATCH(SMALL(IFERROR(SEARCH(,$T$2:$T$240),2^32)+ROW($T$2:$T$240)/1000,ROWS($U$2:U32)),IFERROR(SEARCH(,$T$2:$T$240),2^32)+ROW($T$2:$T$240)/1000,0)))</f>
        <v>31</v>
      </c>
    </row>
    <row r="33" spans="1:21" ht="15.75" x14ac:dyDescent="0.45">
      <c r="A33" s="19">
        <v>32</v>
      </c>
      <c r="B33" s="20" t="str">
        <f t="shared" si="1"/>
        <v>Dixon Chamber &amp; Main Street</v>
      </c>
      <c r="C33" s="21" t="s">
        <v>997</v>
      </c>
      <c r="D33" s="19" t="s">
        <v>1338</v>
      </c>
      <c r="E33" s="18" t="s">
        <v>1339</v>
      </c>
      <c r="F33" s="18" t="s">
        <v>1340</v>
      </c>
      <c r="G33" s="18" t="s">
        <v>1341</v>
      </c>
      <c r="H33" s="18" t="s">
        <v>1342</v>
      </c>
      <c r="I33" s="18" t="s">
        <v>996</v>
      </c>
      <c r="J33" s="18" t="s">
        <v>21</v>
      </c>
      <c r="K33" s="18" t="s">
        <v>178</v>
      </c>
      <c r="L33" s="18" t="s">
        <v>1567</v>
      </c>
      <c r="M33" s="18" t="s">
        <v>127</v>
      </c>
      <c r="N33" s="18">
        <f>IF(ISNUMBER(SEARCH('Search for Assistance'!$C$6,DATA2!I33)),1,0)</f>
        <v>1</v>
      </c>
      <c r="O33" s="18">
        <f>IF(ISNUMBER(SEARCH('Search for Assistance'!$C$7,DATA2!J33)),1,0)</f>
        <v>1</v>
      </c>
      <c r="P33" s="18">
        <f>IF(ISNUMBER(SEARCH('Search for Assistance'!$C$8,DATA2!K33)),1,0)</f>
        <v>1</v>
      </c>
      <c r="Q33" s="18">
        <f>IF(ISNUMBER(SEARCH('Search for Assistance'!$C$9,DATA2!L33)),1,0)</f>
        <v>1</v>
      </c>
      <c r="R33" s="18">
        <f t="shared" si="2"/>
        <v>1</v>
      </c>
      <c r="S33" s="18">
        <v>32</v>
      </c>
      <c r="T33" s="18">
        <f t="shared" si="0"/>
        <v>32</v>
      </c>
      <c r="U33" s="18" cm="1">
        <f t="array" ref="U33">INDEX($T$2:$T$240,(MATCH(SMALL(IFERROR(SEARCH(,$T$2:$T$240),2^32)+ROW($T$2:$T$240)/1000,ROWS($U$2:U33)),IFERROR(SEARCH(,$T$2:$T$240),2^32)+ROW($T$2:$T$240)/1000,0)))</f>
        <v>32</v>
      </c>
    </row>
    <row r="34" spans="1:21" ht="15.75" x14ac:dyDescent="0.45">
      <c r="A34" s="19">
        <v>33</v>
      </c>
      <c r="B34" s="20" t="str">
        <f t="shared" si="1"/>
        <v>Downtown Crystal Lake</v>
      </c>
      <c r="C34" s="21" t="s">
        <v>277</v>
      </c>
      <c r="D34" s="19" t="s">
        <v>394</v>
      </c>
      <c r="E34" s="18" t="s">
        <v>858</v>
      </c>
      <c r="F34" s="18" t="s">
        <v>729</v>
      </c>
      <c r="G34" s="18" t="s">
        <v>611</v>
      </c>
      <c r="H34" s="18" t="s">
        <v>1173</v>
      </c>
      <c r="I34" s="18" t="s">
        <v>1038</v>
      </c>
      <c r="J34" s="18" t="s">
        <v>21</v>
      </c>
      <c r="K34" s="18" t="s">
        <v>182</v>
      </c>
      <c r="L34" s="18" t="s">
        <v>1613</v>
      </c>
      <c r="M34" s="18" t="s">
        <v>127</v>
      </c>
      <c r="N34" s="18">
        <f>IF(ISNUMBER(SEARCH('Search for Assistance'!$C$6,DATA2!I34)),1,0)</f>
        <v>1</v>
      </c>
      <c r="O34" s="18">
        <f>IF(ISNUMBER(SEARCH('Search for Assistance'!$C$7,DATA2!J34)),1,0)</f>
        <v>1</v>
      </c>
      <c r="P34" s="18">
        <f>IF(ISNUMBER(SEARCH('Search for Assistance'!$C$8,DATA2!K34)),1,0)</f>
        <v>1</v>
      </c>
      <c r="Q34" s="18">
        <f>IF(ISNUMBER(SEARCH('Search for Assistance'!$C$9,DATA2!L34)),1,0)</f>
        <v>1</v>
      </c>
      <c r="R34" s="18">
        <f t="shared" si="2"/>
        <v>1</v>
      </c>
      <c r="S34" s="18">
        <v>33</v>
      </c>
      <c r="T34" s="18">
        <f t="shared" si="0"/>
        <v>33</v>
      </c>
      <c r="U34" s="18" cm="1">
        <f t="array" ref="U34">INDEX($T$2:$T$240,(MATCH(SMALL(IFERROR(SEARCH(,$T$2:$T$240),2^32)+ROW($T$2:$T$240)/1000,ROWS($U$2:U34)),IFERROR(SEARCH(,$T$2:$T$240),2^32)+ROW($T$2:$T$240)/1000,0)))</f>
        <v>33</v>
      </c>
    </row>
    <row r="35" spans="1:21" ht="15.75" x14ac:dyDescent="0.45">
      <c r="A35" s="19">
        <v>34</v>
      </c>
      <c r="B35" s="20" t="str">
        <f t="shared" si="1"/>
        <v>Downtown Pontiac</v>
      </c>
      <c r="C35" s="21" t="s">
        <v>278</v>
      </c>
      <c r="D35" s="19" t="s">
        <v>395</v>
      </c>
      <c r="E35" s="18" t="s">
        <v>859</v>
      </c>
      <c r="F35" s="18" t="s">
        <v>730</v>
      </c>
      <c r="G35" s="18" t="s">
        <v>612</v>
      </c>
      <c r="H35" s="18" t="s">
        <v>1174</v>
      </c>
      <c r="I35" s="18" t="s">
        <v>1039</v>
      </c>
      <c r="J35" s="18" t="s">
        <v>21</v>
      </c>
      <c r="K35" s="18" t="s">
        <v>179</v>
      </c>
      <c r="L35" s="18" t="s">
        <v>1583</v>
      </c>
      <c r="M35" s="18" t="s">
        <v>127</v>
      </c>
      <c r="N35" s="18">
        <f>IF(ISNUMBER(SEARCH('Search for Assistance'!$C$6,DATA2!I35)),1,0)</f>
        <v>1</v>
      </c>
      <c r="O35" s="18">
        <f>IF(ISNUMBER(SEARCH('Search for Assistance'!$C$7,DATA2!J35)),1,0)</f>
        <v>1</v>
      </c>
      <c r="P35" s="18">
        <f>IF(ISNUMBER(SEARCH('Search for Assistance'!$C$8,DATA2!K35)),1,0)</f>
        <v>1</v>
      </c>
      <c r="Q35" s="18">
        <f>IF(ISNUMBER(SEARCH('Search for Assistance'!$C$9,DATA2!L35)),1,0)</f>
        <v>1</v>
      </c>
      <c r="R35" s="18">
        <f t="shared" si="2"/>
        <v>1</v>
      </c>
      <c r="S35" s="18">
        <v>34</v>
      </c>
      <c r="T35" s="18">
        <f t="shared" si="0"/>
        <v>34</v>
      </c>
      <c r="U35" s="18" cm="1">
        <f t="array" ref="U35">INDEX($T$2:$T$240,(MATCH(SMALL(IFERROR(SEARCH(,$T$2:$T$240),2^32)+ROW($T$2:$T$240)/1000,ROWS($U$2:U35)),IFERROR(SEARCH(,$T$2:$T$240),2^32)+ROW($T$2:$T$240)/1000,0)))</f>
        <v>34</v>
      </c>
    </row>
    <row r="36" spans="1:21" ht="31.5" x14ac:dyDescent="0.45">
      <c r="A36" s="19">
        <v>35</v>
      </c>
      <c r="B36" s="20" t="str">
        <f t="shared" si="1"/>
        <v>Downtown Springfield INC</v>
      </c>
      <c r="C36" s="21" t="s">
        <v>279</v>
      </c>
      <c r="D36" s="19" t="s">
        <v>396</v>
      </c>
      <c r="E36" s="18" t="s">
        <v>508</v>
      </c>
      <c r="F36" s="18" t="s">
        <v>731</v>
      </c>
      <c r="G36" s="18" t="s">
        <v>613</v>
      </c>
      <c r="H36" s="18" t="s">
        <v>1211</v>
      </c>
      <c r="I36" s="18" t="s">
        <v>996</v>
      </c>
      <c r="J36" s="18" t="s">
        <v>21</v>
      </c>
      <c r="K36" s="18" t="s">
        <v>210</v>
      </c>
      <c r="L36" s="18" t="s">
        <v>1600</v>
      </c>
      <c r="M36" s="18" t="s">
        <v>127</v>
      </c>
      <c r="N36" s="18">
        <f>IF(ISNUMBER(SEARCH('Search for Assistance'!$C$6,DATA2!I36)),1,0)</f>
        <v>1</v>
      </c>
      <c r="O36" s="18">
        <f>IF(ISNUMBER(SEARCH('Search for Assistance'!$C$7,DATA2!J36)),1,0)</f>
        <v>1</v>
      </c>
      <c r="P36" s="18">
        <f>IF(ISNUMBER(SEARCH('Search for Assistance'!$C$8,DATA2!K36)),1,0)</f>
        <v>1</v>
      </c>
      <c r="Q36" s="18">
        <f>IF(ISNUMBER(SEARCH('Search for Assistance'!$C$9,DATA2!L36)),1,0)</f>
        <v>1</v>
      </c>
      <c r="R36" s="18">
        <f t="shared" si="2"/>
        <v>1</v>
      </c>
      <c r="S36" s="18">
        <v>35</v>
      </c>
      <c r="T36" s="18">
        <f t="shared" si="0"/>
        <v>35</v>
      </c>
      <c r="U36" s="18" cm="1">
        <f t="array" ref="U36">INDEX($T$2:$T$240,(MATCH(SMALL(IFERROR(SEARCH(,$T$2:$T$240),2^32)+ROW($T$2:$T$240)/1000,ROWS($U$2:U36)),IFERROR(SEARCH(,$T$2:$T$240),2^32)+ROW($T$2:$T$240)/1000,0)))</f>
        <v>35</v>
      </c>
    </row>
    <row r="37" spans="1:21" ht="15.75" x14ac:dyDescent="0.45">
      <c r="A37" s="19">
        <v>36</v>
      </c>
      <c r="B37" s="20" t="str">
        <f t="shared" si="1"/>
        <v>East Peoria Chamber of Commerce</v>
      </c>
      <c r="C37" s="21" t="s">
        <v>280</v>
      </c>
      <c r="D37" s="19" t="s">
        <v>397</v>
      </c>
      <c r="E37" s="18" t="s">
        <v>509</v>
      </c>
      <c r="F37" s="18" t="s">
        <v>732</v>
      </c>
      <c r="G37" s="18" t="s">
        <v>614</v>
      </c>
      <c r="H37" s="18" t="s">
        <v>1175</v>
      </c>
      <c r="I37" s="18" t="s">
        <v>996</v>
      </c>
      <c r="J37" s="18" t="s">
        <v>21</v>
      </c>
      <c r="K37" s="18" t="s">
        <v>198</v>
      </c>
      <c r="L37" s="18" t="s">
        <v>198</v>
      </c>
      <c r="M37" s="18" t="s">
        <v>127</v>
      </c>
      <c r="N37" s="18">
        <f>IF(ISNUMBER(SEARCH('Search for Assistance'!$C$6,DATA2!I37)),1,0)</f>
        <v>1</v>
      </c>
      <c r="O37" s="18">
        <f>IF(ISNUMBER(SEARCH('Search for Assistance'!$C$7,DATA2!J37)),1,0)</f>
        <v>1</v>
      </c>
      <c r="P37" s="18">
        <f>IF(ISNUMBER(SEARCH('Search for Assistance'!$C$8,DATA2!K37)),1,0)</f>
        <v>1</v>
      </c>
      <c r="Q37" s="18">
        <f>IF(ISNUMBER(SEARCH('Search for Assistance'!$C$9,DATA2!L37)),1,0)</f>
        <v>1</v>
      </c>
      <c r="R37" s="18">
        <f t="shared" si="2"/>
        <v>1</v>
      </c>
      <c r="S37" s="18">
        <v>36</v>
      </c>
      <c r="T37" s="18">
        <f t="shared" si="0"/>
        <v>36</v>
      </c>
      <c r="U37" s="18" cm="1">
        <f t="array" ref="U37">INDEX($T$2:$T$240,(MATCH(SMALL(IFERROR(SEARCH(,$T$2:$T$240),2^32)+ROW($T$2:$T$240)/1000,ROWS($U$2:U37)),IFERROR(SEARCH(,$T$2:$T$240),2^32)+ROW($T$2:$T$240)/1000,0)))</f>
        <v>36</v>
      </c>
    </row>
    <row r="38" spans="1:21" ht="23.65" x14ac:dyDescent="0.45">
      <c r="A38" s="19">
        <v>37</v>
      </c>
      <c r="B38" s="20" t="str">
        <f t="shared" si="1"/>
        <v>Economic Alliance of Kankakee County</v>
      </c>
      <c r="C38" s="21" t="s">
        <v>281</v>
      </c>
      <c r="D38" s="19" t="s">
        <v>398</v>
      </c>
      <c r="E38" s="18" t="s">
        <v>510</v>
      </c>
      <c r="F38" s="18" t="s">
        <v>733</v>
      </c>
      <c r="G38" s="18" t="s">
        <v>615</v>
      </c>
      <c r="H38" s="18" t="s">
        <v>1176</v>
      </c>
      <c r="I38" s="18" t="s">
        <v>1040</v>
      </c>
      <c r="J38" s="18" t="s">
        <v>21</v>
      </c>
      <c r="K38" s="18" t="s">
        <v>172</v>
      </c>
      <c r="L38" s="18" t="s">
        <v>1630</v>
      </c>
      <c r="M38" s="18" t="s">
        <v>127</v>
      </c>
      <c r="N38" s="18">
        <f>IF(ISNUMBER(SEARCH('Search for Assistance'!$C$6,DATA2!I38)),1,0)</f>
        <v>1</v>
      </c>
      <c r="O38" s="18">
        <f>IF(ISNUMBER(SEARCH('Search for Assistance'!$C$7,DATA2!J38)),1,0)</f>
        <v>1</v>
      </c>
      <c r="P38" s="18">
        <f>IF(ISNUMBER(SEARCH('Search for Assistance'!$C$8,DATA2!K38)),1,0)</f>
        <v>1</v>
      </c>
      <c r="Q38" s="18">
        <f>IF(ISNUMBER(SEARCH('Search for Assistance'!$C$9,DATA2!L38)),1,0)</f>
        <v>1</v>
      </c>
      <c r="R38" s="18">
        <f t="shared" si="2"/>
        <v>1</v>
      </c>
      <c r="S38" s="18">
        <v>37</v>
      </c>
      <c r="T38" s="18">
        <f t="shared" si="0"/>
        <v>37</v>
      </c>
      <c r="U38" s="18" cm="1">
        <f t="array" ref="U38">INDEX($T$2:$T$240,(MATCH(SMALL(IFERROR(SEARCH(,$T$2:$T$240),2^32)+ROW($T$2:$T$240)/1000,ROWS($U$2:U38)),IFERROR(SEARCH(,$T$2:$T$240),2^32)+ROW($T$2:$T$240)/1000,0)))</f>
        <v>37</v>
      </c>
    </row>
    <row r="39" spans="1:21" ht="31.5" x14ac:dyDescent="0.45">
      <c r="A39" s="19">
        <v>38</v>
      </c>
      <c r="B39" s="20" t="str">
        <f t="shared" si="1"/>
        <v>Economic Development Corporation of Decatur-Macon County</v>
      </c>
      <c r="C39" s="21" t="s">
        <v>282</v>
      </c>
      <c r="D39" s="19" t="s">
        <v>399</v>
      </c>
      <c r="E39" s="18" t="s">
        <v>511</v>
      </c>
      <c r="F39" s="18" t="s">
        <v>734</v>
      </c>
      <c r="G39" s="18" t="s">
        <v>616</v>
      </c>
      <c r="H39" s="18" t="s">
        <v>1177</v>
      </c>
      <c r="I39" s="18" t="s">
        <v>1041</v>
      </c>
      <c r="J39" s="18" t="s">
        <v>21</v>
      </c>
      <c r="K39" s="18" t="s">
        <v>184</v>
      </c>
      <c r="L39" s="18" t="s">
        <v>1640</v>
      </c>
      <c r="M39" s="18" t="s">
        <v>127</v>
      </c>
      <c r="N39" s="18">
        <f>IF(ISNUMBER(SEARCH('Search for Assistance'!$C$6,DATA2!I39)),1,0)</f>
        <v>1</v>
      </c>
      <c r="O39" s="18">
        <f>IF(ISNUMBER(SEARCH('Search for Assistance'!$C$7,DATA2!J39)),1,0)</f>
        <v>1</v>
      </c>
      <c r="P39" s="18">
        <f>IF(ISNUMBER(SEARCH('Search for Assistance'!$C$8,DATA2!K39)),1,0)</f>
        <v>1</v>
      </c>
      <c r="Q39" s="18">
        <f>IF(ISNUMBER(SEARCH('Search for Assistance'!$C$9,DATA2!L39)),1,0)</f>
        <v>1</v>
      </c>
      <c r="R39" s="18">
        <f t="shared" si="2"/>
        <v>1</v>
      </c>
      <c r="S39" s="18">
        <v>38</v>
      </c>
      <c r="T39" s="18">
        <f t="shared" si="0"/>
        <v>38</v>
      </c>
      <c r="U39" s="18" cm="1">
        <f t="array" ref="U39">INDEX($T$2:$T$240,(MATCH(SMALL(IFERROR(SEARCH(,$T$2:$T$240),2^32)+ROW($T$2:$T$240)/1000,ROWS($U$2:U39)),IFERROR(SEARCH(,$T$2:$T$240),2^32)+ROW($T$2:$T$240)/1000,0)))</f>
        <v>38</v>
      </c>
    </row>
    <row r="40" spans="1:21" ht="63" x14ac:dyDescent="0.45">
      <c r="A40" s="19">
        <v>39</v>
      </c>
      <c r="B40" s="20" t="str">
        <f t="shared" si="1"/>
        <v>Economic Development Council for the Peoria Area</v>
      </c>
      <c r="C40" s="21" t="s">
        <v>1312</v>
      </c>
      <c r="D40" s="19" t="s">
        <v>1357</v>
      </c>
      <c r="E40" s="18" t="s">
        <v>1358</v>
      </c>
      <c r="F40" s="18" t="s">
        <v>1359</v>
      </c>
      <c r="G40" s="18" t="s">
        <v>1360</v>
      </c>
      <c r="H40" s="18" t="s">
        <v>1397</v>
      </c>
      <c r="I40" s="18" t="s">
        <v>1410</v>
      </c>
      <c r="J40" s="18" t="s">
        <v>993</v>
      </c>
      <c r="K40" s="18" t="s">
        <v>1361</v>
      </c>
      <c r="L40" s="18" t="s">
        <v>1674</v>
      </c>
      <c r="M40" s="18" t="s">
        <v>127</v>
      </c>
      <c r="N40" s="18">
        <f>IF(ISNUMBER(SEARCH('Search for Assistance'!$C$6,DATA2!I40)),1,0)</f>
        <v>1</v>
      </c>
      <c r="O40" s="18">
        <f>IF(ISNUMBER(SEARCH('Search for Assistance'!$C$7,DATA2!J40)),1,0)</f>
        <v>1</v>
      </c>
      <c r="P40" s="18">
        <f>IF(ISNUMBER(SEARCH('Search for Assistance'!$C$8,DATA2!K40)),1,0)</f>
        <v>1</v>
      </c>
      <c r="Q40" s="18">
        <f>IF(ISNUMBER(SEARCH('Search for Assistance'!$C$9,DATA2!L40)),1,0)</f>
        <v>1</v>
      </c>
      <c r="R40" s="18">
        <f t="shared" si="2"/>
        <v>1</v>
      </c>
      <c r="S40" s="18">
        <v>39</v>
      </c>
      <c r="T40" s="18">
        <f t="shared" si="0"/>
        <v>39</v>
      </c>
      <c r="U40" s="18" cm="1">
        <f t="array" ref="U40">INDEX($T$2:$T$240,(MATCH(SMALL(IFERROR(SEARCH(,$T$2:$T$240),2^32)+ROW($T$2:$T$240)/1000,ROWS($U$2:U40)),IFERROR(SEARCH(,$T$2:$T$240),2^32)+ROW($T$2:$T$240)/1000,0)))</f>
        <v>39</v>
      </c>
    </row>
    <row r="41" spans="1:21" ht="55.15" x14ac:dyDescent="0.45">
      <c r="A41" s="19">
        <v>40</v>
      </c>
      <c r="B41" s="20" t="str">
        <f t="shared" si="1"/>
        <v>Effingham Regional Growth Alliance</v>
      </c>
      <c r="C41" s="21" t="s">
        <v>283</v>
      </c>
      <c r="D41" s="19" t="s">
        <v>1362</v>
      </c>
      <c r="E41" s="18" t="s">
        <v>512</v>
      </c>
      <c r="F41" s="18" t="s">
        <v>735</v>
      </c>
      <c r="G41" s="18" t="s">
        <v>617</v>
      </c>
      <c r="H41" s="18" t="s">
        <v>1398</v>
      </c>
      <c r="I41" s="18" t="s">
        <v>1033</v>
      </c>
      <c r="J41" s="18" t="s">
        <v>993</v>
      </c>
      <c r="K41" s="18" t="s">
        <v>1363</v>
      </c>
      <c r="L41" s="18" t="s">
        <v>1675</v>
      </c>
      <c r="M41" s="18" t="s">
        <v>127</v>
      </c>
      <c r="N41" s="18">
        <f>IF(ISNUMBER(SEARCH('Search for Assistance'!$C$6,DATA2!I41)),1,0)</f>
        <v>1</v>
      </c>
      <c r="O41" s="18">
        <f>IF(ISNUMBER(SEARCH('Search for Assistance'!$C$7,DATA2!J41)),1,0)</f>
        <v>1</v>
      </c>
      <c r="P41" s="18">
        <f>IF(ISNUMBER(SEARCH('Search for Assistance'!$C$8,DATA2!K41)),1,0)</f>
        <v>1</v>
      </c>
      <c r="Q41" s="18">
        <f>IF(ISNUMBER(SEARCH('Search for Assistance'!$C$9,DATA2!L41)),1,0)</f>
        <v>1</v>
      </c>
      <c r="R41" s="18">
        <f t="shared" si="2"/>
        <v>1</v>
      </c>
      <c r="S41" s="18">
        <v>40</v>
      </c>
      <c r="T41" s="18">
        <f t="shared" si="0"/>
        <v>40</v>
      </c>
      <c r="U41" s="18" cm="1">
        <f t="array" ref="U41">INDEX($T$2:$T$240,(MATCH(SMALL(IFERROR(SEARCH(,$T$2:$T$240),2^32)+ROW($T$2:$T$240)/1000,ROWS($U$2:U41)),IFERROR(SEARCH(,$T$2:$T$240),2^32)+ROW($T$2:$T$240)/1000,0)))</f>
        <v>40</v>
      </c>
    </row>
    <row r="42" spans="1:21" ht="15.75" x14ac:dyDescent="0.45">
      <c r="A42" s="19">
        <v>41</v>
      </c>
      <c r="B42" s="20" t="str">
        <f t="shared" si="1"/>
        <v>Effingham Regional Growth Alliance</v>
      </c>
      <c r="C42" s="21" t="s">
        <v>283</v>
      </c>
      <c r="D42" s="19" t="s">
        <v>400</v>
      </c>
      <c r="E42" s="18" t="s">
        <v>512</v>
      </c>
      <c r="F42" s="18" t="s">
        <v>735</v>
      </c>
      <c r="G42" s="18" t="s">
        <v>617</v>
      </c>
      <c r="H42" s="18" t="s">
        <v>1178</v>
      </c>
      <c r="I42" s="18" t="s">
        <v>1028</v>
      </c>
      <c r="J42" s="18" t="s">
        <v>21</v>
      </c>
      <c r="K42" s="18" t="s">
        <v>151</v>
      </c>
      <c r="L42" s="18" t="s">
        <v>1676</v>
      </c>
      <c r="M42" s="18" t="s">
        <v>127</v>
      </c>
      <c r="N42" s="18">
        <f>IF(ISNUMBER(SEARCH('Search for Assistance'!$C$6,DATA2!I42)),1,0)</f>
        <v>1</v>
      </c>
      <c r="O42" s="18">
        <f>IF(ISNUMBER(SEARCH('Search for Assistance'!$C$7,DATA2!J42)),1,0)</f>
        <v>1</v>
      </c>
      <c r="P42" s="18">
        <f>IF(ISNUMBER(SEARCH('Search for Assistance'!$C$8,DATA2!K42)),1,0)</f>
        <v>1</v>
      </c>
      <c r="Q42" s="18">
        <f>IF(ISNUMBER(SEARCH('Search for Assistance'!$C$9,DATA2!L42)),1,0)</f>
        <v>1</v>
      </c>
      <c r="R42" s="18">
        <f t="shared" si="2"/>
        <v>1</v>
      </c>
      <c r="S42" s="18">
        <v>41</v>
      </c>
      <c r="T42" s="18">
        <f t="shared" si="0"/>
        <v>41</v>
      </c>
      <c r="U42" s="18" cm="1">
        <f t="array" ref="U42">INDEX($T$2:$T$240,(MATCH(SMALL(IFERROR(SEARCH(,$T$2:$T$240),2^32)+ROW($T$2:$T$240)/1000,ROWS($U$2:U42)),IFERROR(SEARCH(,$T$2:$T$240),2^32)+ROW($T$2:$T$240)/1000,0)))</f>
        <v>41</v>
      </c>
    </row>
    <row r="43" spans="1:21" ht="70.900000000000006" x14ac:dyDescent="0.45">
      <c r="A43" s="19">
        <v>42</v>
      </c>
      <c r="B43" s="20" t="str">
        <f t="shared" si="1"/>
        <v>Elevate CCIC, Inc.</v>
      </c>
      <c r="C43" s="21" t="s">
        <v>284</v>
      </c>
      <c r="D43" s="19" t="s">
        <v>401</v>
      </c>
      <c r="E43" s="18" t="s">
        <v>513</v>
      </c>
      <c r="F43" s="18" t="s">
        <v>736</v>
      </c>
      <c r="G43" s="18" t="s">
        <v>618</v>
      </c>
      <c r="H43" s="18" t="s">
        <v>1146</v>
      </c>
      <c r="I43" s="18" t="s">
        <v>1028</v>
      </c>
      <c r="J43" s="18" t="s">
        <v>21</v>
      </c>
      <c r="K43" s="18" t="s">
        <v>1678</v>
      </c>
      <c r="L43" s="18" t="s">
        <v>1677</v>
      </c>
      <c r="M43" s="18" t="s">
        <v>127</v>
      </c>
      <c r="N43" s="18">
        <f>IF(ISNUMBER(SEARCH('Search for Assistance'!$C$6,DATA2!I43)),1,0)</f>
        <v>1</v>
      </c>
      <c r="O43" s="18">
        <f>IF(ISNUMBER(SEARCH('Search for Assistance'!$C$7,DATA2!J43)),1,0)</f>
        <v>1</v>
      </c>
      <c r="P43" s="18">
        <f>IF(ISNUMBER(SEARCH('Search for Assistance'!$C$8,DATA2!K43)),1,0)</f>
        <v>1</v>
      </c>
      <c r="Q43" s="18">
        <f>IF(ISNUMBER(SEARCH('Search for Assistance'!$C$9,DATA2!L43)),1,0)</f>
        <v>1</v>
      </c>
      <c r="R43" s="18">
        <f t="shared" si="2"/>
        <v>1</v>
      </c>
      <c r="S43" s="18">
        <v>42</v>
      </c>
      <c r="T43" s="18">
        <f t="shared" si="0"/>
        <v>42</v>
      </c>
      <c r="U43" s="18" cm="1">
        <f t="array" ref="U43">INDEX($T$2:$T$240,(MATCH(SMALL(IFERROR(SEARCH(,$T$2:$T$240),2^32)+ROW($T$2:$T$240)/1000,ROWS($U$2:U43)),IFERROR(SEARCH(,$T$2:$T$240),2^32)+ROW($T$2:$T$240)/1000,0)))</f>
        <v>42</v>
      </c>
    </row>
    <row r="44" spans="1:21" ht="15.75" x14ac:dyDescent="0.45">
      <c r="A44" s="19">
        <v>43</v>
      </c>
      <c r="B44" s="20" t="str">
        <f t="shared" si="1"/>
        <v>Endeleo Institute</v>
      </c>
      <c r="C44" s="21" t="s">
        <v>285</v>
      </c>
      <c r="D44" s="19" t="s">
        <v>402</v>
      </c>
      <c r="E44" s="18" t="s">
        <v>514</v>
      </c>
      <c r="F44" s="18" t="s">
        <v>737</v>
      </c>
      <c r="G44" s="18" t="s">
        <v>619</v>
      </c>
      <c r="H44" s="18" t="s">
        <v>1179</v>
      </c>
      <c r="I44" s="18" t="s">
        <v>1025</v>
      </c>
      <c r="J44" s="18" t="s">
        <v>21</v>
      </c>
      <c r="K44" s="18" t="s">
        <v>1356</v>
      </c>
      <c r="L44" s="18" t="s">
        <v>1483</v>
      </c>
      <c r="M44" s="18" t="s">
        <v>127</v>
      </c>
      <c r="N44" s="18">
        <f>IF(ISNUMBER(SEARCH('Search for Assistance'!$C$6,DATA2!I44)),1,0)</f>
        <v>1</v>
      </c>
      <c r="O44" s="18">
        <f>IF(ISNUMBER(SEARCH('Search for Assistance'!$C$7,DATA2!J44)),1,0)</f>
        <v>1</v>
      </c>
      <c r="P44" s="18">
        <f>IF(ISNUMBER(SEARCH('Search for Assistance'!$C$8,DATA2!K44)),1,0)</f>
        <v>1</v>
      </c>
      <c r="Q44" s="18">
        <f>IF(ISNUMBER(SEARCH('Search for Assistance'!$C$9,DATA2!L44)),1,0)</f>
        <v>1</v>
      </c>
      <c r="R44" s="18">
        <f t="shared" si="2"/>
        <v>1</v>
      </c>
      <c r="S44" s="18">
        <v>43</v>
      </c>
      <c r="T44" s="18">
        <f t="shared" si="0"/>
        <v>43</v>
      </c>
      <c r="U44" s="18" cm="1">
        <f t="array" ref="U44">INDEX($T$2:$T$240,(MATCH(SMALL(IFERROR(SEARCH(,$T$2:$T$240),2^32)+ROW($T$2:$T$240)/1000,ROWS($U$2:U44)),IFERROR(SEARCH(,$T$2:$T$240),2^32)+ROW($T$2:$T$240)/1000,0)))</f>
        <v>43</v>
      </c>
    </row>
    <row r="45" spans="1:21" ht="23.65" x14ac:dyDescent="0.45">
      <c r="A45" s="19">
        <v>44</v>
      </c>
      <c r="B45" s="20" t="str">
        <f t="shared" si="1"/>
        <v>Far South CDC</v>
      </c>
      <c r="C45" s="21" t="s">
        <v>286</v>
      </c>
      <c r="D45" s="19" t="s">
        <v>382</v>
      </c>
      <c r="E45" s="18" t="s">
        <v>515</v>
      </c>
      <c r="F45" s="18" t="s">
        <v>738</v>
      </c>
      <c r="G45" s="18" t="s">
        <v>620</v>
      </c>
      <c r="H45" s="18" t="s">
        <v>1180</v>
      </c>
      <c r="I45" s="18" t="s">
        <v>1025</v>
      </c>
      <c r="J45" s="18" t="s">
        <v>21</v>
      </c>
      <c r="K45" s="18" t="s">
        <v>1356</v>
      </c>
      <c r="L45" s="18" t="s">
        <v>1665</v>
      </c>
      <c r="M45" s="18" t="s">
        <v>127</v>
      </c>
      <c r="N45" s="18">
        <f>IF(ISNUMBER(SEARCH('Search for Assistance'!$C$6,DATA2!I45)),1,0)</f>
        <v>1</v>
      </c>
      <c r="O45" s="18">
        <f>IF(ISNUMBER(SEARCH('Search for Assistance'!$C$7,DATA2!J45)),1,0)</f>
        <v>1</v>
      </c>
      <c r="P45" s="18">
        <f>IF(ISNUMBER(SEARCH('Search for Assistance'!$C$8,DATA2!K45)),1,0)</f>
        <v>1</v>
      </c>
      <c r="Q45" s="18">
        <f>IF(ISNUMBER(SEARCH('Search for Assistance'!$C$9,DATA2!L45)),1,0)</f>
        <v>1</v>
      </c>
      <c r="R45" s="18">
        <f t="shared" si="2"/>
        <v>1</v>
      </c>
      <c r="S45" s="18">
        <v>44</v>
      </c>
      <c r="T45" s="18">
        <f t="shared" si="0"/>
        <v>44</v>
      </c>
      <c r="U45" s="18" cm="1">
        <f t="array" ref="U45">INDEX($T$2:$T$240,(MATCH(SMALL(IFERROR(SEARCH(,$T$2:$T$240),2^32)+ROW($T$2:$T$240)/1000,ROWS($U$2:U45)),IFERROR(SEARCH(,$T$2:$T$240),2^32)+ROW($T$2:$T$240)/1000,0)))</f>
        <v>44</v>
      </c>
    </row>
    <row r="46" spans="1:21" ht="31.5" x14ac:dyDescent="0.45">
      <c r="A46" s="19">
        <v>45</v>
      </c>
      <c r="B46" s="20" t="str">
        <f t="shared" si="1"/>
        <v>Greater Auburn-Gresham Development Corporation</v>
      </c>
      <c r="C46" s="21" t="s">
        <v>1315</v>
      </c>
      <c r="D46" s="19" t="s">
        <v>1364</v>
      </c>
      <c r="E46" s="18" t="s">
        <v>1365</v>
      </c>
      <c r="F46" s="18" t="s">
        <v>1366</v>
      </c>
      <c r="G46" s="18" t="s">
        <v>1367</v>
      </c>
      <c r="H46" s="18" t="s">
        <v>1399</v>
      </c>
      <c r="I46" s="18" t="s">
        <v>1411</v>
      </c>
      <c r="J46" s="18" t="s">
        <v>993</v>
      </c>
      <c r="K46" s="18" t="s">
        <v>1416</v>
      </c>
      <c r="L46" s="18" t="s">
        <v>1705</v>
      </c>
      <c r="M46" s="18" t="s">
        <v>127</v>
      </c>
      <c r="N46" s="18">
        <f>IF(ISNUMBER(SEARCH('Search for Assistance'!$C$6,DATA2!I46)),1,0)</f>
        <v>1</v>
      </c>
      <c r="O46" s="18">
        <f>IF(ISNUMBER(SEARCH('Search for Assistance'!$C$7,DATA2!J46)),1,0)</f>
        <v>1</v>
      </c>
      <c r="P46" s="18">
        <f>IF(ISNUMBER(SEARCH('Search for Assistance'!$C$8,DATA2!K46)),1,0)</f>
        <v>1</v>
      </c>
      <c r="Q46" s="18">
        <f>IF(ISNUMBER(SEARCH('Search for Assistance'!$C$9,DATA2!L46)),1,0)</f>
        <v>1</v>
      </c>
      <c r="R46" s="18">
        <f t="shared" si="2"/>
        <v>1</v>
      </c>
      <c r="S46" s="18">
        <v>45</v>
      </c>
      <c r="T46" s="18">
        <f t="shared" si="0"/>
        <v>45</v>
      </c>
      <c r="U46" s="18" cm="1">
        <f t="array" ref="U46">INDEX($T$2:$T$240,(MATCH(SMALL(IFERROR(SEARCH(,$T$2:$T$240),2^32)+ROW($T$2:$T$240)/1000,ROWS($U$2:U46)),IFERROR(SEARCH(,$T$2:$T$240),2^32)+ROW($T$2:$T$240)/1000,0)))</f>
        <v>45</v>
      </c>
    </row>
    <row r="47" spans="1:21" ht="47.25" x14ac:dyDescent="0.45">
      <c r="A47" s="19">
        <v>46</v>
      </c>
      <c r="B47" s="20" t="str">
        <f t="shared" si="1"/>
        <v>Greater Chatham Initiative</v>
      </c>
      <c r="C47" s="21" t="s">
        <v>287</v>
      </c>
      <c r="D47" s="19" t="s">
        <v>403</v>
      </c>
      <c r="E47" s="18" t="s">
        <v>516</v>
      </c>
      <c r="F47" s="18" t="s">
        <v>739</v>
      </c>
      <c r="G47" s="18" t="s">
        <v>621</v>
      </c>
      <c r="H47" s="18" t="s">
        <v>1181</v>
      </c>
      <c r="I47" s="18" t="s">
        <v>1025</v>
      </c>
      <c r="J47" s="18" t="s">
        <v>21</v>
      </c>
      <c r="K47" s="18" t="s">
        <v>1356</v>
      </c>
      <c r="L47" s="18" t="s">
        <v>1679</v>
      </c>
      <c r="M47" s="18" t="s">
        <v>127</v>
      </c>
      <c r="N47" s="18">
        <f>IF(ISNUMBER(SEARCH('Search for Assistance'!$C$6,DATA2!I47)),1,0)</f>
        <v>1</v>
      </c>
      <c r="O47" s="18">
        <f>IF(ISNUMBER(SEARCH('Search for Assistance'!$C$7,DATA2!J47)),1,0)</f>
        <v>1</v>
      </c>
      <c r="P47" s="18">
        <f>IF(ISNUMBER(SEARCH('Search for Assistance'!$C$8,DATA2!K47)),1,0)</f>
        <v>1</v>
      </c>
      <c r="Q47" s="18">
        <f>IF(ISNUMBER(SEARCH('Search for Assistance'!$C$9,DATA2!L47)),1,0)</f>
        <v>1</v>
      </c>
      <c r="R47" s="18">
        <f t="shared" si="2"/>
        <v>1</v>
      </c>
      <c r="S47" s="18">
        <v>46</v>
      </c>
      <c r="T47" s="18">
        <f t="shared" si="0"/>
        <v>46</v>
      </c>
      <c r="U47" s="18" cm="1">
        <f t="array" ref="U47">INDEX($T$2:$T$240,(MATCH(SMALL(IFERROR(SEARCH(,$T$2:$T$240),2^32)+ROW($T$2:$T$240)/1000,ROWS($U$2:U47)),IFERROR(SEARCH(,$T$2:$T$240),2^32)+ROW($T$2:$T$240)/1000,0)))</f>
        <v>46</v>
      </c>
    </row>
    <row r="48" spans="1:21" ht="283.5" x14ac:dyDescent="0.45">
      <c r="A48" s="19">
        <v>47</v>
      </c>
      <c r="B48" s="20" t="str">
        <f t="shared" si="1"/>
        <v>Greater Egypt Regional Planning and Development Commission</v>
      </c>
      <c r="C48" s="21" t="s">
        <v>1313</v>
      </c>
      <c r="D48" s="19" t="s">
        <v>1368</v>
      </c>
      <c r="E48" s="18" t="s">
        <v>1369</v>
      </c>
      <c r="F48" s="18" t="s">
        <v>1370</v>
      </c>
      <c r="G48" s="18" t="s">
        <v>1371</v>
      </c>
      <c r="H48" s="18" t="s">
        <v>1400</v>
      </c>
      <c r="I48" s="18" t="s">
        <v>1033</v>
      </c>
      <c r="J48" s="18" t="s">
        <v>21</v>
      </c>
      <c r="K48" s="18" t="s">
        <v>1415</v>
      </c>
      <c r="L48" s="18" t="s">
        <v>1708</v>
      </c>
      <c r="M48" s="18" t="s">
        <v>127</v>
      </c>
      <c r="N48" s="18">
        <f>IF(ISNUMBER(SEARCH('Search for Assistance'!$C$6,DATA2!I48)),1,0)</f>
        <v>1</v>
      </c>
      <c r="O48" s="18">
        <f>IF(ISNUMBER(SEARCH('Search for Assistance'!$C$7,DATA2!J48)),1,0)</f>
        <v>1</v>
      </c>
      <c r="P48" s="18">
        <f>IF(ISNUMBER(SEARCH('Search for Assistance'!$C$8,DATA2!K48)),1,0)</f>
        <v>1</v>
      </c>
      <c r="Q48" s="18">
        <f>IF(ISNUMBER(SEARCH('Search for Assistance'!$C$9,DATA2!L48)),1,0)</f>
        <v>1</v>
      </c>
      <c r="R48" s="18">
        <f t="shared" si="2"/>
        <v>1</v>
      </c>
      <c r="S48" s="18">
        <v>47</v>
      </c>
      <c r="T48" s="18">
        <f t="shared" si="0"/>
        <v>47</v>
      </c>
      <c r="U48" s="18" cm="1">
        <f t="array" ref="U48">INDEX($T$2:$T$240,(MATCH(SMALL(IFERROR(SEARCH(,$T$2:$T$240),2^32)+ROW($T$2:$T$240)/1000,ROWS($U$2:U48)),IFERROR(SEARCH(,$T$2:$T$240),2^32)+ROW($T$2:$T$240)/1000,0)))</f>
        <v>47</v>
      </c>
    </row>
    <row r="49" spans="1:21" ht="23.65" x14ac:dyDescent="0.45">
      <c r="A49" s="19">
        <v>48</v>
      </c>
      <c r="B49" s="20" t="str">
        <f t="shared" si="1"/>
        <v>Greater Englewood CDC</v>
      </c>
      <c r="C49" s="21" t="s">
        <v>288</v>
      </c>
      <c r="D49" s="19" t="s">
        <v>404</v>
      </c>
      <c r="E49" s="18" t="s">
        <v>517</v>
      </c>
      <c r="F49" s="18" t="s">
        <v>740</v>
      </c>
      <c r="G49" s="18" t="s">
        <v>622</v>
      </c>
      <c r="H49" s="18" t="s">
        <v>1182</v>
      </c>
      <c r="I49" s="18" t="s">
        <v>1042</v>
      </c>
      <c r="J49" s="18" t="s">
        <v>993</v>
      </c>
      <c r="K49" s="18" t="s">
        <v>1356</v>
      </c>
      <c r="L49" s="18" t="s">
        <v>1680</v>
      </c>
      <c r="M49" s="18" t="s">
        <v>127</v>
      </c>
      <c r="N49" s="18">
        <f>IF(ISNUMBER(SEARCH('Search for Assistance'!$C$6,DATA2!I49)),1,0)</f>
        <v>1</v>
      </c>
      <c r="O49" s="18">
        <f>IF(ISNUMBER(SEARCH('Search for Assistance'!$C$7,DATA2!J49)),1,0)</f>
        <v>1</v>
      </c>
      <c r="P49" s="18">
        <f>IF(ISNUMBER(SEARCH('Search for Assistance'!$C$8,DATA2!K49)),1,0)</f>
        <v>1</v>
      </c>
      <c r="Q49" s="18">
        <f>IF(ISNUMBER(SEARCH('Search for Assistance'!$C$9,DATA2!L49)),1,0)</f>
        <v>1</v>
      </c>
      <c r="R49" s="18">
        <f t="shared" si="2"/>
        <v>1</v>
      </c>
      <c r="S49" s="18">
        <v>48</v>
      </c>
      <c r="T49" s="18">
        <f t="shared" si="0"/>
        <v>48</v>
      </c>
      <c r="U49" s="18" cm="1">
        <f t="array" ref="U49">INDEX($T$2:$T$240,(MATCH(SMALL(IFERROR(SEARCH(,$T$2:$T$240),2^32)+ROW($T$2:$T$240)/1000,ROWS($U$2:U49)),IFERROR(SEARCH(,$T$2:$T$240),2^32)+ROW($T$2:$T$240)/1000,0)))</f>
        <v>48</v>
      </c>
    </row>
    <row r="50" spans="1:21" ht="23.65" x14ac:dyDescent="0.45">
      <c r="A50" s="19">
        <v>49</v>
      </c>
      <c r="B50" s="20" t="str">
        <f t="shared" si="1"/>
        <v>Greater Englewood Chamber of Commerce</v>
      </c>
      <c r="C50" s="21" t="s">
        <v>289</v>
      </c>
      <c r="D50" s="19" t="s">
        <v>405</v>
      </c>
      <c r="E50" s="18" t="s">
        <v>518</v>
      </c>
      <c r="F50" s="18" t="s">
        <v>741</v>
      </c>
      <c r="G50" s="18" t="s">
        <v>623</v>
      </c>
      <c r="H50" s="18" t="s">
        <v>1182</v>
      </c>
      <c r="I50" s="18" t="s">
        <v>1043</v>
      </c>
      <c r="J50" s="18" t="s">
        <v>21</v>
      </c>
      <c r="K50" s="18" t="s">
        <v>1356</v>
      </c>
      <c r="L50" s="18" t="s">
        <v>1680</v>
      </c>
      <c r="M50" s="18" t="s">
        <v>127</v>
      </c>
      <c r="N50" s="18">
        <f>IF(ISNUMBER(SEARCH('Search for Assistance'!$C$6,DATA2!I50)),1,0)</f>
        <v>1</v>
      </c>
      <c r="O50" s="18">
        <f>IF(ISNUMBER(SEARCH('Search for Assistance'!$C$7,DATA2!J50)),1,0)</f>
        <v>1</v>
      </c>
      <c r="P50" s="18">
        <f>IF(ISNUMBER(SEARCH('Search for Assistance'!$C$8,DATA2!K50)),1,0)</f>
        <v>1</v>
      </c>
      <c r="Q50" s="18">
        <f>IF(ISNUMBER(SEARCH('Search for Assistance'!$C$9,DATA2!L50)),1,0)</f>
        <v>1</v>
      </c>
      <c r="R50" s="18">
        <f t="shared" si="2"/>
        <v>1</v>
      </c>
      <c r="S50" s="18">
        <v>49</v>
      </c>
      <c r="T50" s="18">
        <f t="shared" si="0"/>
        <v>49</v>
      </c>
      <c r="U50" s="18" cm="1">
        <f t="array" ref="U50">INDEX($T$2:$T$240,(MATCH(SMALL(IFERROR(SEARCH(,$T$2:$T$240),2^32)+ROW($T$2:$T$240)/1000,ROWS($U$2:U50)),IFERROR(SEARCH(,$T$2:$T$240),2^32)+ROW($T$2:$T$240)/1000,0)))</f>
        <v>49</v>
      </c>
    </row>
    <row r="51" spans="1:21" ht="39.4" x14ac:dyDescent="0.45">
      <c r="A51" s="19">
        <v>50</v>
      </c>
      <c r="B51" s="20" t="str">
        <f t="shared" si="1"/>
        <v>Greater Freeport Partnership</v>
      </c>
      <c r="C51" s="21" t="s">
        <v>290</v>
      </c>
      <c r="D51" s="19" t="s">
        <v>406</v>
      </c>
      <c r="E51" s="18" t="s">
        <v>519</v>
      </c>
      <c r="F51" s="18" t="s">
        <v>742</v>
      </c>
      <c r="G51" s="18" t="s">
        <v>624</v>
      </c>
      <c r="H51" s="18" t="s">
        <v>1183</v>
      </c>
      <c r="I51" s="18" t="s">
        <v>1044</v>
      </c>
      <c r="J51" s="18" t="s">
        <v>21</v>
      </c>
      <c r="K51" s="18" t="s">
        <v>215</v>
      </c>
      <c r="L51" s="18" t="s">
        <v>1681</v>
      </c>
      <c r="M51" s="18" t="s">
        <v>127</v>
      </c>
      <c r="N51" s="18">
        <f>IF(ISNUMBER(SEARCH('Search for Assistance'!$C$6,DATA2!I51)),1,0)</f>
        <v>1</v>
      </c>
      <c r="O51" s="18">
        <f>IF(ISNUMBER(SEARCH('Search for Assistance'!$C$7,DATA2!J51)),1,0)</f>
        <v>1</v>
      </c>
      <c r="P51" s="18">
        <f>IF(ISNUMBER(SEARCH('Search for Assistance'!$C$8,DATA2!K51)),1,0)</f>
        <v>1</v>
      </c>
      <c r="Q51" s="18">
        <f>IF(ISNUMBER(SEARCH('Search for Assistance'!$C$9,DATA2!L51)),1,0)</f>
        <v>1</v>
      </c>
      <c r="R51" s="18">
        <f t="shared" si="2"/>
        <v>1</v>
      </c>
      <c r="S51" s="18">
        <v>50</v>
      </c>
      <c r="T51" s="18">
        <f t="shared" si="0"/>
        <v>50</v>
      </c>
      <c r="U51" s="18" cm="1">
        <f t="array" ref="U51">INDEX($T$2:$T$240,(MATCH(SMALL(IFERROR(SEARCH(,$T$2:$T$240),2^32)+ROW($T$2:$T$240)/1000,ROWS($U$2:U51)),IFERROR(SEARCH(,$T$2:$T$240),2^32)+ROW($T$2:$T$240)/1000,0)))</f>
        <v>50</v>
      </c>
    </row>
    <row r="52" spans="1:21" ht="63" x14ac:dyDescent="0.45">
      <c r="A52" s="19">
        <v>51</v>
      </c>
      <c r="B52" s="20" t="str">
        <f t="shared" si="1"/>
        <v>Greater Peoria Hispanic Chamber of Commerce</v>
      </c>
      <c r="C52" s="21" t="s">
        <v>291</v>
      </c>
      <c r="D52" s="19" t="s">
        <v>407</v>
      </c>
      <c r="E52" s="18" t="s">
        <v>520</v>
      </c>
      <c r="F52" s="18" t="s">
        <v>743</v>
      </c>
      <c r="G52" s="18" t="s">
        <v>625</v>
      </c>
      <c r="H52" s="18" t="s">
        <v>1184</v>
      </c>
      <c r="I52" s="18" t="s">
        <v>1045</v>
      </c>
      <c r="J52" s="18" t="s">
        <v>993</v>
      </c>
      <c r="K52" s="18" t="s">
        <v>852</v>
      </c>
      <c r="L52" s="18" t="s">
        <v>1682</v>
      </c>
      <c r="M52" s="18" t="s">
        <v>127</v>
      </c>
      <c r="N52" s="18">
        <f>IF(ISNUMBER(SEARCH('Search for Assistance'!$C$6,DATA2!I52)),1,0)</f>
        <v>1</v>
      </c>
      <c r="O52" s="18">
        <f>IF(ISNUMBER(SEARCH('Search for Assistance'!$C$7,DATA2!J52)),1,0)</f>
        <v>1</v>
      </c>
      <c r="P52" s="18">
        <f>IF(ISNUMBER(SEARCH('Search for Assistance'!$C$8,DATA2!K52)),1,0)</f>
        <v>1</v>
      </c>
      <c r="Q52" s="18">
        <f>IF(ISNUMBER(SEARCH('Search for Assistance'!$C$9,DATA2!L52)),1,0)</f>
        <v>1</v>
      </c>
      <c r="R52" s="18">
        <f t="shared" si="2"/>
        <v>1</v>
      </c>
      <c r="S52" s="18">
        <v>51</v>
      </c>
      <c r="T52" s="18">
        <f t="shared" si="0"/>
        <v>51</v>
      </c>
      <c r="U52" s="18" cm="1">
        <f t="array" ref="U52">INDEX($T$2:$T$240,(MATCH(SMALL(IFERROR(SEARCH(,$T$2:$T$240),2^32)+ROW($T$2:$T$240)/1000,ROWS($U$2:U52)),IFERROR(SEARCH(,$T$2:$T$240),2^32)+ROW($T$2:$T$240)/1000,0)))</f>
        <v>51</v>
      </c>
    </row>
    <row r="53" spans="1:21" ht="31.5" x14ac:dyDescent="0.45">
      <c r="A53" s="19">
        <v>52</v>
      </c>
      <c r="B53" s="20" t="str">
        <f t="shared" si="1"/>
        <v>Greater Roseland Chamber of Commerce</v>
      </c>
      <c r="C53" s="21" t="s">
        <v>292</v>
      </c>
      <c r="D53" s="19" t="s">
        <v>408</v>
      </c>
      <c r="E53" s="18" t="s">
        <v>521</v>
      </c>
      <c r="F53" s="18" t="s">
        <v>744</v>
      </c>
      <c r="G53" s="18" t="s">
        <v>626</v>
      </c>
      <c r="H53" s="18" t="s">
        <v>1185</v>
      </c>
      <c r="I53" s="18" t="s">
        <v>996</v>
      </c>
      <c r="J53" s="18" t="s">
        <v>21</v>
      </c>
      <c r="K53" s="18" t="s">
        <v>1356</v>
      </c>
      <c r="L53" s="18" t="s">
        <v>1683</v>
      </c>
      <c r="M53" s="18" t="s">
        <v>127</v>
      </c>
      <c r="N53" s="18">
        <f>IF(ISNUMBER(SEARCH('Search for Assistance'!$C$6,DATA2!I53)),1,0)</f>
        <v>1</v>
      </c>
      <c r="O53" s="18">
        <f>IF(ISNUMBER(SEARCH('Search for Assistance'!$C$7,DATA2!J53)),1,0)</f>
        <v>1</v>
      </c>
      <c r="P53" s="18">
        <f>IF(ISNUMBER(SEARCH('Search for Assistance'!$C$8,DATA2!K53)),1,0)</f>
        <v>1</v>
      </c>
      <c r="Q53" s="18">
        <f>IF(ISNUMBER(SEARCH('Search for Assistance'!$C$9,DATA2!L53)),1,0)</f>
        <v>1</v>
      </c>
      <c r="R53" s="18">
        <f t="shared" si="2"/>
        <v>1</v>
      </c>
      <c r="S53" s="18">
        <v>52</v>
      </c>
      <c r="T53" s="18">
        <f t="shared" si="0"/>
        <v>52</v>
      </c>
      <c r="U53" s="18" cm="1">
        <f t="array" ref="U53">INDEX($T$2:$T$240,(MATCH(SMALL(IFERROR(SEARCH(,$T$2:$T$240),2^32)+ROW($T$2:$T$240)/1000,ROWS($U$2:U53)),IFERROR(SEARCH(,$T$2:$T$240),2^32)+ROW($T$2:$T$240)/1000,0)))</f>
        <v>52</v>
      </c>
    </row>
    <row r="54" spans="1:21" ht="78.75" x14ac:dyDescent="0.45">
      <c r="A54" s="19">
        <v>53</v>
      </c>
      <c r="B54" s="20" t="str">
        <f t="shared" si="1"/>
        <v>Greater Waukegan Development Coalition</v>
      </c>
      <c r="C54" s="21" t="s">
        <v>293</v>
      </c>
      <c r="D54" s="19" t="s">
        <v>409</v>
      </c>
      <c r="E54" s="18" t="s">
        <v>522</v>
      </c>
      <c r="F54" s="18" t="s">
        <v>745</v>
      </c>
      <c r="G54" s="18" t="s">
        <v>627</v>
      </c>
      <c r="H54" s="18" t="s">
        <v>1186</v>
      </c>
      <c r="I54" s="18" t="s">
        <v>1024</v>
      </c>
      <c r="J54" s="18" t="s">
        <v>993</v>
      </c>
      <c r="K54" s="18" t="s">
        <v>175</v>
      </c>
      <c r="L54" s="18" t="s">
        <v>1684</v>
      </c>
      <c r="M54" s="18" t="s">
        <v>127</v>
      </c>
      <c r="N54" s="18">
        <f>IF(ISNUMBER(SEARCH('Search for Assistance'!$C$6,DATA2!I54)),1,0)</f>
        <v>1</v>
      </c>
      <c r="O54" s="18">
        <f>IF(ISNUMBER(SEARCH('Search for Assistance'!$C$7,DATA2!J54)),1,0)</f>
        <v>1</v>
      </c>
      <c r="P54" s="18">
        <f>IF(ISNUMBER(SEARCH('Search for Assistance'!$C$8,DATA2!K54)),1,0)</f>
        <v>1</v>
      </c>
      <c r="Q54" s="18">
        <f>IF(ISNUMBER(SEARCH('Search for Assistance'!$C$9,DATA2!L54)),1,0)</f>
        <v>1</v>
      </c>
      <c r="R54" s="18">
        <f t="shared" si="2"/>
        <v>1</v>
      </c>
      <c r="S54" s="18">
        <v>53</v>
      </c>
      <c r="T54" s="18">
        <f t="shared" si="0"/>
        <v>53</v>
      </c>
      <c r="U54" s="18" cm="1">
        <f t="array" ref="U54">INDEX($T$2:$T$240,(MATCH(SMALL(IFERROR(SEARCH(,$T$2:$T$240),2^32)+ROW($T$2:$T$240)/1000,ROWS($U$2:U54)),IFERROR(SEARCH(,$T$2:$T$240),2^32)+ROW($T$2:$T$240)/1000,0)))</f>
        <v>53</v>
      </c>
    </row>
    <row r="55" spans="1:21" ht="23.65" x14ac:dyDescent="0.45">
      <c r="A55" s="19">
        <v>54</v>
      </c>
      <c r="B55" s="20" t="str">
        <f t="shared" si="1"/>
        <v>Helen Miller SEIU Member Education &amp; Training Center</v>
      </c>
      <c r="C55" s="21" t="s">
        <v>294</v>
      </c>
      <c r="D55" s="19" t="s">
        <v>410</v>
      </c>
      <c r="E55" s="18" t="s">
        <v>851</v>
      </c>
      <c r="F55" s="18" t="s">
        <v>746</v>
      </c>
      <c r="G55" s="18" t="s">
        <v>628</v>
      </c>
      <c r="H55" s="18" t="s">
        <v>1187</v>
      </c>
      <c r="I55" s="18" t="s">
        <v>1046</v>
      </c>
      <c r="J55" s="18" t="s">
        <v>993</v>
      </c>
      <c r="K55" s="18" t="s">
        <v>850</v>
      </c>
      <c r="L55" s="18" t="s">
        <v>1685</v>
      </c>
      <c r="M55" s="18" t="s">
        <v>127</v>
      </c>
      <c r="N55" s="18">
        <f>IF(ISNUMBER(SEARCH('Search for Assistance'!$C$6,DATA2!I55)),1,0)</f>
        <v>1</v>
      </c>
      <c r="O55" s="18">
        <f>IF(ISNUMBER(SEARCH('Search for Assistance'!$C$7,DATA2!J55)),1,0)</f>
        <v>1</v>
      </c>
      <c r="P55" s="18">
        <f>IF(ISNUMBER(SEARCH('Search for Assistance'!$C$8,DATA2!K55)),1,0)</f>
        <v>1</v>
      </c>
      <c r="Q55" s="18">
        <f>IF(ISNUMBER(SEARCH('Search for Assistance'!$C$9,DATA2!L55)),1,0)</f>
        <v>1</v>
      </c>
      <c r="R55" s="18">
        <f t="shared" si="2"/>
        <v>1</v>
      </c>
      <c r="S55" s="18">
        <v>54</v>
      </c>
      <c r="T55" s="18">
        <f t="shared" si="0"/>
        <v>54</v>
      </c>
      <c r="U55" s="18" cm="1">
        <f t="array" ref="U55">INDEX($T$2:$T$240,(MATCH(SMALL(IFERROR(SEARCH(,$T$2:$T$240),2^32)+ROW($T$2:$T$240)/1000,ROWS($U$2:U55)),IFERROR(SEARCH(,$T$2:$T$240),2^32)+ROW($T$2:$T$240)/1000,0)))</f>
        <v>54</v>
      </c>
    </row>
    <row r="56" spans="1:21" ht="31.5" x14ac:dyDescent="0.45">
      <c r="A56" s="19">
        <v>55</v>
      </c>
      <c r="B56" s="20" t="str">
        <f t="shared" si="1"/>
        <v>Illinois Hispanic Chamber of Commerce</v>
      </c>
      <c r="C56" s="21" t="s">
        <v>295</v>
      </c>
      <c r="D56" s="19" t="s">
        <v>412</v>
      </c>
      <c r="E56" s="18" t="s">
        <v>524</v>
      </c>
      <c r="F56" s="18" t="s">
        <v>748</v>
      </c>
      <c r="G56" s="18" t="s">
        <v>630</v>
      </c>
      <c r="H56" s="18" t="s">
        <v>1188</v>
      </c>
      <c r="I56" s="18" t="s">
        <v>1045</v>
      </c>
      <c r="J56" s="18" t="s">
        <v>993</v>
      </c>
      <c r="K56" s="18" t="s">
        <v>1356</v>
      </c>
      <c r="L56" s="18" t="s">
        <v>1623</v>
      </c>
      <c r="M56" s="18" t="s">
        <v>127</v>
      </c>
      <c r="N56" s="18">
        <f>IF(ISNUMBER(SEARCH('Search for Assistance'!$C$6,DATA2!I56)),1,0)</f>
        <v>1</v>
      </c>
      <c r="O56" s="18">
        <f>IF(ISNUMBER(SEARCH('Search for Assistance'!$C$7,DATA2!J56)),1,0)</f>
        <v>1</v>
      </c>
      <c r="P56" s="18">
        <f>IF(ISNUMBER(SEARCH('Search for Assistance'!$C$8,DATA2!K56)),1,0)</f>
        <v>1</v>
      </c>
      <c r="Q56" s="18">
        <f>IF(ISNUMBER(SEARCH('Search for Assistance'!$C$9,DATA2!L56)),1,0)</f>
        <v>1</v>
      </c>
      <c r="R56" s="18">
        <f t="shared" si="2"/>
        <v>1</v>
      </c>
      <c r="S56" s="18">
        <v>55</v>
      </c>
      <c r="T56" s="18">
        <f t="shared" si="0"/>
        <v>55</v>
      </c>
      <c r="U56" s="18" cm="1">
        <f t="array" ref="U56">INDEX($T$2:$T$240,(MATCH(SMALL(IFERROR(SEARCH(,$T$2:$T$240),2^32)+ROW($T$2:$T$240)/1000,ROWS($U$2:U56)),IFERROR(SEARCH(,$T$2:$T$240),2^32)+ROW($T$2:$T$240)/1000,0)))</f>
        <v>55</v>
      </c>
    </row>
    <row r="57" spans="1:21" ht="157.5" x14ac:dyDescent="0.45">
      <c r="A57" s="19">
        <v>56</v>
      </c>
      <c r="B57" s="20" t="str">
        <f t="shared" si="1"/>
        <v>Illinois Migrant Council</v>
      </c>
      <c r="C57" s="21" t="s">
        <v>296</v>
      </c>
      <c r="D57" s="19" t="s">
        <v>413</v>
      </c>
      <c r="E57" s="18" t="s">
        <v>525</v>
      </c>
      <c r="F57" s="18" t="s">
        <v>749</v>
      </c>
      <c r="G57" s="18" t="s">
        <v>631</v>
      </c>
      <c r="H57" s="18" t="s">
        <v>1189</v>
      </c>
      <c r="I57" s="18" t="s">
        <v>1047</v>
      </c>
      <c r="J57" s="18" t="s">
        <v>993</v>
      </c>
      <c r="K57" s="18" t="s">
        <v>847</v>
      </c>
      <c r="L57" s="18" t="s">
        <v>1686</v>
      </c>
      <c r="M57" s="18" t="s">
        <v>127</v>
      </c>
      <c r="N57" s="18">
        <f>IF(ISNUMBER(SEARCH('Search for Assistance'!$C$6,DATA2!I57)),1,0)</f>
        <v>1</v>
      </c>
      <c r="O57" s="18">
        <f>IF(ISNUMBER(SEARCH('Search for Assistance'!$C$7,DATA2!J57)),1,0)</f>
        <v>1</v>
      </c>
      <c r="P57" s="18">
        <f>IF(ISNUMBER(SEARCH('Search for Assistance'!$C$8,DATA2!K57)),1,0)</f>
        <v>1</v>
      </c>
      <c r="Q57" s="18">
        <f>IF(ISNUMBER(SEARCH('Search for Assistance'!$C$9,DATA2!L57)),1,0)</f>
        <v>1</v>
      </c>
      <c r="R57" s="18">
        <f t="shared" si="2"/>
        <v>1</v>
      </c>
      <c r="S57" s="18">
        <v>56</v>
      </c>
      <c r="T57" s="18">
        <f t="shared" si="0"/>
        <v>56</v>
      </c>
      <c r="U57" s="18" cm="1">
        <f t="array" ref="U57">INDEX($T$2:$T$240,(MATCH(SMALL(IFERROR(SEARCH(,$T$2:$T$240),2^32)+ROW($T$2:$T$240)/1000,ROWS($U$2:U57)),IFERROR(SEARCH(,$T$2:$T$240),2^32)+ROW($T$2:$T$240)/1000,0)))</f>
        <v>56</v>
      </c>
    </row>
    <row r="58" spans="1:21" ht="102.4" x14ac:dyDescent="0.45">
      <c r="A58" s="19">
        <v>57</v>
      </c>
      <c r="B58" s="20" t="str">
        <f t="shared" si="1"/>
        <v>Illinois Public Health Association</v>
      </c>
      <c r="C58" s="21" t="s">
        <v>1306</v>
      </c>
      <c r="D58" s="19" t="s">
        <v>1372</v>
      </c>
      <c r="E58" s="18" t="s">
        <v>1373</v>
      </c>
      <c r="F58" s="18" t="s">
        <v>1374</v>
      </c>
      <c r="G58" s="18" t="s">
        <v>1375</v>
      </c>
      <c r="H58" s="18" t="s">
        <v>1401</v>
      </c>
      <c r="I58" s="18" t="s">
        <v>1412</v>
      </c>
      <c r="J58" s="18" t="s">
        <v>1413</v>
      </c>
      <c r="K58" s="18" t="s">
        <v>1704</v>
      </c>
      <c r="L58" s="18" t="s">
        <v>1703</v>
      </c>
      <c r="M58" s="18" t="s">
        <v>127</v>
      </c>
      <c r="N58" s="18">
        <f>IF(ISNUMBER(SEARCH('Search for Assistance'!$C$6,DATA2!I58)),1,0)</f>
        <v>1</v>
      </c>
      <c r="O58" s="18">
        <f>IF(ISNUMBER(SEARCH('Search for Assistance'!$C$7,DATA2!J58)),1,0)</f>
        <v>1</v>
      </c>
      <c r="P58" s="18">
        <f>IF(ISNUMBER(SEARCH('Search for Assistance'!$C$8,DATA2!K58)),1,0)</f>
        <v>1</v>
      </c>
      <c r="Q58" s="18">
        <f>IF(ISNUMBER(SEARCH('Search for Assistance'!$C$9,DATA2!L58)),1,0)</f>
        <v>1</v>
      </c>
      <c r="R58" s="18">
        <f t="shared" si="2"/>
        <v>1</v>
      </c>
      <c r="S58" s="18">
        <v>57</v>
      </c>
      <c r="T58" s="18">
        <f t="shared" si="0"/>
        <v>57</v>
      </c>
      <c r="U58" s="18" cm="1">
        <f t="array" ref="U58">INDEX($T$2:$T$240,(MATCH(SMALL(IFERROR(SEARCH(,$T$2:$T$240),2^32)+ROW($T$2:$T$240)/1000,ROWS($U$2:U58)),IFERROR(SEARCH(,$T$2:$T$240),2^32)+ROW($T$2:$T$240)/1000,0)))</f>
        <v>57</v>
      </c>
    </row>
    <row r="59" spans="1:21" ht="23.65" x14ac:dyDescent="0.45">
      <c r="A59" s="19">
        <v>58</v>
      </c>
      <c r="B59" s="20" t="str">
        <f t="shared" si="1"/>
        <v>Illinois Restaurant Association</v>
      </c>
      <c r="C59" s="21" t="s">
        <v>297</v>
      </c>
      <c r="D59" s="19" t="s">
        <v>414</v>
      </c>
      <c r="E59" s="18" t="s">
        <v>526</v>
      </c>
      <c r="F59" s="18" t="s">
        <v>750</v>
      </c>
      <c r="G59" s="18" t="s">
        <v>632</v>
      </c>
      <c r="H59" s="18" t="s">
        <v>1190</v>
      </c>
      <c r="I59" s="18" t="s">
        <v>996</v>
      </c>
      <c r="J59" s="18" t="s">
        <v>993</v>
      </c>
      <c r="K59" s="18" t="s">
        <v>1356</v>
      </c>
      <c r="L59" s="18" t="s">
        <v>1623</v>
      </c>
      <c r="M59" s="18" t="s">
        <v>127</v>
      </c>
      <c r="N59" s="18">
        <f>IF(ISNUMBER(SEARCH('Search for Assistance'!$C$6,DATA2!I59)),1,0)</f>
        <v>1</v>
      </c>
      <c r="O59" s="18">
        <f>IF(ISNUMBER(SEARCH('Search for Assistance'!$C$7,DATA2!J59)),1,0)</f>
        <v>1</v>
      </c>
      <c r="P59" s="18">
        <f>IF(ISNUMBER(SEARCH('Search for Assistance'!$C$8,DATA2!K59)),1,0)</f>
        <v>1</v>
      </c>
      <c r="Q59" s="18">
        <f>IF(ISNUMBER(SEARCH('Search for Assistance'!$C$9,DATA2!L59)),1,0)</f>
        <v>1</v>
      </c>
      <c r="R59" s="18">
        <f t="shared" si="2"/>
        <v>1</v>
      </c>
      <c r="S59" s="18">
        <v>58</v>
      </c>
      <c r="T59" s="18">
        <f t="shared" si="0"/>
        <v>58</v>
      </c>
      <c r="U59" s="18" cm="1">
        <f t="array" ref="U59">INDEX($T$2:$T$240,(MATCH(SMALL(IFERROR(SEARCH(,$T$2:$T$240),2^32)+ROW($T$2:$T$240)/1000,ROWS($U$2:U59)),IFERROR(SEARCH(,$T$2:$T$240),2^32)+ROW($T$2:$T$240)/1000,0)))</f>
        <v>58</v>
      </c>
    </row>
    <row r="60" spans="1:21" ht="23.65" x14ac:dyDescent="0.45">
      <c r="A60" s="19">
        <v>59</v>
      </c>
      <c r="B60" s="20" t="str">
        <f t="shared" si="1"/>
        <v>In His Hands Resource Center Inc.</v>
      </c>
      <c r="C60" s="21" t="s">
        <v>298</v>
      </c>
      <c r="D60" s="19" t="s">
        <v>415</v>
      </c>
      <c r="E60" s="18" t="s">
        <v>527</v>
      </c>
      <c r="F60" s="18" t="s">
        <v>751</v>
      </c>
      <c r="G60" s="18" t="s">
        <v>633</v>
      </c>
      <c r="H60" s="18" t="s">
        <v>1191</v>
      </c>
      <c r="I60" s="18" t="s">
        <v>996</v>
      </c>
      <c r="J60" s="18" t="s">
        <v>21</v>
      </c>
      <c r="K60" s="18" t="s">
        <v>1620</v>
      </c>
      <c r="L60" s="18" t="s">
        <v>1687</v>
      </c>
      <c r="M60" s="18" t="s">
        <v>127</v>
      </c>
      <c r="N60" s="18">
        <f>IF(ISNUMBER(SEARCH('Search for Assistance'!$C$6,DATA2!I60)),1,0)</f>
        <v>1</v>
      </c>
      <c r="O60" s="18">
        <f>IF(ISNUMBER(SEARCH('Search for Assistance'!$C$7,DATA2!J60)),1,0)</f>
        <v>1</v>
      </c>
      <c r="P60" s="18">
        <f>IF(ISNUMBER(SEARCH('Search for Assistance'!$C$8,DATA2!K60)),1,0)</f>
        <v>1</v>
      </c>
      <c r="Q60" s="18">
        <f>IF(ISNUMBER(SEARCH('Search for Assistance'!$C$9,DATA2!L60)),1,0)</f>
        <v>1</v>
      </c>
      <c r="R60" s="18">
        <f t="shared" si="2"/>
        <v>1</v>
      </c>
      <c r="S60" s="18">
        <v>59</v>
      </c>
      <c r="T60" s="18">
        <f t="shared" si="0"/>
        <v>59</v>
      </c>
      <c r="U60" s="18" cm="1">
        <f t="array" ref="U60">INDEX($T$2:$T$240,(MATCH(SMALL(IFERROR(SEARCH(,$T$2:$T$240),2^32)+ROW($T$2:$T$240)/1000,ROWS($U$2:U60)),IFERROR(SEARCH(,$T$2:$T$240),2^32)+ROW($T$2:$T$240)/1000,0)))</f>
        <v>59</v>
      </c>
    </row>
    <row r="61" spans="1:21" ht="15.75" x14ac:dyDescent="0.45">
      <c r="A61" s="19">
        <v>60</v>
      </c>
      <c r="B61" s="20" t="str">
        <f t="shared" si="1"/>
        <v>Invest Aurora</v>
      </c>
      <c r="C61" s="21" t="s">
        <v>299</v>
      </c>
      <c r="D61" s="19" t="s">
        <v>416</v>
      </c>
      <c r="E61" s="18" t="s">
        <v>528</v>
      </c>
      <c r="F61" s="18" t="s">
        <v>752</v>
      </c>
      <c r="G61" s="18" t="s">
        <v>634</v>
      </c>
      <c r="H61" s="18" t="s">
        <v>1192</v>
      </c>
      <c r="I61" s="18" t="s">
        <v>1046</v>
      </c>
      <c r="J61" s="18" t="s">
        <v>993</v>
      </c>
      <c r="K61" s="18" t="s">
        <v>846</v>
      </c>
      <c r="L61" s="18" t="s">
        <v>1531</v>
      </c>
      <c r="M61" s="18" t="s">
        <v>127</v>
      </c>
      <c r="N61" s="18">
        <f>IF(ISNUMBER(SEARCH('Search for Assistance'!$C$6,DATA2!I61)),1,0)</f>
        <v>1</v>
      </c>
      <c r="O61" s="18">
        <f>IF(ISNUMBER(SEARCH('Search for Assistance'!$C$7,DATA2!J61)),1,0)</f>
        <v>1</v>
      </c>
      <c r="P61" s="18">
        <f>IF(ISNUMBER(SEARCH('Search for Assistance'!$C$8,DATA2!K61)),1,0)</f>
        <v>1</v>
      </c>
      <c r="Q61" s="18">
        <f>IF(ISNUMBER(SEARCH('Search for Assistance'!$C$9,DATA2!L61)),1,0)</f>
        <v>1</v>
      </c>
      <c r="R61" s="18">
        <f t="shared" si="2"/>
        <v>1</v>
      </c>
      <c r="S61" s="18">
        <v>60</v>
      </c>
      <c r="T61" s="18">
        <f t="shared" si="0"/>
        <v>60</v>
      </c>
      <c r="U61" s="18" cm="1">
        <f t="array" ref="U61">INDEX($T$2:$T$240,(MATCH(SMALL(IFERROR(SEARCH(,$T$2:$T$240),2^32)+ROW($T$2:$T$240)/1000,ROWS($U$2:U61)),IFERROR(SEARCH(,$T$2:$T$240),2^32)+ROW($T$2:$T$240)/1000,0)))</f>
        <v>60</v>
      </c>
    </row>
    <row r="62" spans="1:21" ht="31.5" x14ac:dyDescent="0.45">
      <c r="A62" s="19">
        <v>61</v>
      </c>
      <c r="B62" s="20" t="str">
        <f t="shared" si="1"/>
        <v>Jacksonville Area Chamber of Commerce</v>
      </c>
      <c r="C62" s="21" t="s">
        <v>300</v>
      </c>
      <c r="D62" s="19" t="s">
        <v>417</v>
      </c>
      <c r="E62" s="18" t="s">
        <v>529</v>
      </c>
      <c r="F62" s="18" t="s">
        <v>753</v>
      </c>
      <c r="G62" s="18" t="s">
        <v>635</v>
      </c>
      <c r="H62" s="18" t="s">
        <v>1193</v>
      </c>
      <c r="I62" s="18" t="s">
        <v>1048</v>
      </c>
      <c r="J62" s="18" t="s">
        <v>21</v>
      </c>
      <c r="K62" s="18" t="s">
        <v>842</v>
      </c>
      <c r="L62" s="18" t="s">
        <v>1688</v>
      </c>
      <c r="M62" s="18" t="s">
        <v>127</v>
      </c>
      <c r="N62" s="18">
        <f>IF(ISNUMBER(SEARCH('Search for Assistance'!$C$6,DATA2!I62)),1,0)</f>
        <v>1</v>
      </c>
      <c r="O62" s="18">
        <f>IF(ISNUMBER(SEARCH('Search for Assistance'!$C$7,DATA2!J62)),1,0)</f>
        <v>1</v>
      </c>
      <c r="P62" s="18">
        <f>IF(ISNUMBER(SEARCH('Search for Assistance'!$C$8,DATA2!K62)),1,0)</f>
        <v>1</v>
      </c>
      <c r="Q62" s="18">
        <f>IF(ISNUMBER(SEARCH('Search for Assistance'!$C$9,DATA2!L62)),1,0)</f>
        <v>1</v>
      </c>
      <c r="R62" s="18">
        <f t="shared" si="2"/>
        <v>1</v>
      </c>
      <c r="S62" s="18">
        <v>61</v>
      </c>
      <c r="T62" s="18">
        <f t="shared" si="0"/>
        <v>61</v>
      </c>
      <c r="U62" s="18" cm="1">
        <f t="array" ref="U62">INDEX($T$2:$T$240,(MATCH(SMALL(IFERROR(SEARCH(,$T$2:$T$240),2^32)+ROW($T$2:$T$240)/1000,ROWS($U$2:U62)),IFERROR(SEARCH(,$T$2:$T$240),2^32)+ROW($T$2:$T$240)/1000,0)))</f>
        <v>61</v>
      </c>
    </row>
    <row r="63" spans="1:21" ht="23.65" x14ac:dyDescent="0.45">
      <c r="A63" s="19">
        <v>62</v>
      </c>
      <c r="B63" s="20" t="str">
        <f t="shared" si="1"/>
        <v>Jacksonville Area Convention &amp; Visitors Bureau</v>
      </c>
      <c r="C63" s="21" t="s">
        <v>301</v>
      </c>
      <c r="D63" s="19" t="s">
        <v>418</v>
      </c>
      <c r="E63" s="18" t="s">
        <v>530</v>
      </c>
      <c r="F63" s="18" t="s">
        <v>754</v>
      </c>
      <c r="G63" s="18" t="s">
        <v>636</v>
      </c>
      <c r="H63" s="18" t="s">
        <v>1194</v>
      </c>
      <c r="I63" s="18" t="s">
        <v>996</v>
      </c>
      <c r="J63" s="18" t="s">
        <v>1065</v>
      </c>
      <c r="K63" s="18" t="s">
        <v>195</v>
      </c>
      <c r="L63" s="18" t="s">
        <v>1689</v>
      </c>
      <c r="M63" s="18" t="s">
        <v>127</v>
      </c>
      <c r="N63" s="18">
        <f>IF(ISNUMBER(SEARCH('Search for Assistance'!$C$6,DATA2!I63)),1,0)</f>
        <v>1</v>
      </c>
      <c r="O63" s="18">
        <f>IF(ISNUMBER(SEARCH('Search for Assistance'!$C$7,DATA2!J63)),1,0)</f>
        <v>1</v>
      </c>
      <c r="P63" s="18">
        <f>IF(ISNUMBER(SEARCH('Search for Assistance'!$C$8,DATA2!K63)),1,0)</f>
        <v>1</v>
      </c>
      <c r="Q63" s="18">
        <f>IF(ISNUMBER(SEARCH('Search for Assistance'!$C$9,DATA2!L63)),1,0)</f>
        <v>1</v>
      </c>
      <c r="R63" s="18">
        <f t="shared" si="2"/>
        <v>1</v>
      </c>
      <c r="S63" s="18">
        <v>62</v>
      </c>
      <c r="T63" s="18">
        <f t="shared" si="0"/>
        <v>62</v>
      </c>
      <c r="U63" s="18" cm="1">
        <f t="array" ref="U63">INDEX($T$2:$T$240,(MATCH(SMALL(IFERROR(SEARCH(,$T$2:$T$240),2^32)+ROW($T$2:$T$240)/1000,ROWS($U$2:U63)),IFERROR(SEARCH(,$T$2:$T$240),2^32)+ROW($T$2:$T$240)/1000,0)))</f>
        <v>62</v>
      </c>
    </row>
    <row r="64" spans="1:21" ht="31.5" x14ac:dyDescent="0.45">
      <c r="A64" s="19">
        <v>63</v>
      </c>
      <c r="B64" s="20" t="str">
        <f t="shared" si="1"/>
        <v>Jacksonville Main Street</v>
      </c>
      <c r="C64" s="21" t="s">
        <v>302</v>
      </c>
      <c r="D64" s="19" t="s">
        <v>419</v>
      </c>
      <c r="E64" s="18" t="s">
        <v>841</v>
      </c>
      <c r="F64" s="18" t="s">
        <v>755</v>
      </c>
      <c r="G64" s="18" t="s">
        <v>637</v>
      </c>
      <c r="H64" s="18" t="s">
        <v>1195</v>
      </c>
      <c r="I64" s="18" t="s">
        <v>1049</v>
      </c>
      <c r="J64" s="18" t="s">
        <v>1066</v>
      </c>
      <c r="K64" s="18" t="s">
        <v>842</v>
      </c>
      <c r="L64" s="18" t="s">
        <v>1688</v>
      </c>
      <c r="M64" s="18" t="s">
        <v>127</v>
      </c>
      <c r="N64" s="18">
        <f>IF(ISNUMBER(SEARCH('Search for Assistance'!$C$6,DATA2!I64)),1,0)</f>
        <v>1</v>
      </c>
      <c r="O64" s="18">
        <f>IF(ISNUMBER(SEARCH('Search for Assistance'!$C$7,DATA2!J64)),1,0)</f>
        <v>1</v>
      </c>
      <c r="P64" s="18">
        <f>IF(ISNUMBER(SEARCH('Search for Assistance'!$C$8,DATA2!K64)),1,0)</f>
        <v>1</v>
      </c>
      <c r="Q64" s="18">
        <f>IF(ISNUMBER(SEARCH('Search for Assistance'!$C$9,DATA2!L64)),1,0)</f>
        <v>1</v>
      </c>
      <c r="R64" s="18">
        <f t="shared" si="2"/>
        <v>1</v>
      </c>
      <c r="S64" s="18">
        <v>63</v>
      </c>
      <c r="T64" s="18">
        <f t="shared" si="0"/>
        <v>63</v>
      </c>
      <c r="U64" s="18" cm="1">
        <f t="array" ref="U64">INDEX($T$2:$T$240,(MATCH(SMALL(IFERROR(SEARCH(,$T$2:$T$240),2^32)+ROW($T$2:$T$240)/1000,ROWS($U$2:U64)),IFERROR(SEARCH(,$T$2:$T$240),2^32)+ROW($T$2:$T$240)/1000,0)))</f>
        <v>63</v>
      </c>
    </row>
    <row r="65" spans="1:21" ht="23.65" x14ac:dyDescent="0.45">
      <c r="A65" s="19">
        <v>64</v>
      </c>
      <c r="B65" s="20" t="str">
        <f t="shared" si="1"/>
        <v>Jacksonville Regional Economic Development Corporation</v>
      </c>
      <c r="C65" s="21" t="s">
        <v>303</v>
      </c>
      <c r="D65" s="19" t="s">
        <v>420</v>
      </c>
      <c r="E65" s="18" t="s">
        <v>531</v>
      </c>
      <c r="F65" s="18" t="s">
        <v>756</v>
      </c>
      <c r="G65" s="18" t="s">
        <v>638</v>
      </c>
      <c r="H65" s="18" t="s">
        <v>1196</v>
      </c>
      <c r="I65" s="18" t="s">
        <v>1050</v>
      </c>
      <c r="J65" s="18" t="s">
        <v>1065</v>
      </c>
      <c r="K65" s="18" t="s">
        <v>840</v>
      </c>
      <c r="L65" s="18" t="s">
        <v>1690</v>
      </c>
      <c r="M65" s="18" t="s">
        <v>127</v>
      </c>
      <c r="N65" s="18">
        <f>IF(ISNUMBER(SEARCH('Search for Assistance'!$C$6,DATA2!I65)),1,0)</f>
        <v>1</v>
      </c>
      <c r="O65" s="18">
        <f>IF(ISNUMBER(SEARCH('Search for Assistance'!$C$7,DATA2!J65)),1,0)</f>
        <v>1</v>
      </c>
      <c r="P65" s="18">
        <f>IF(ISNUMBER(SEARCH('Search for Assistance'!$C$8,DATA2!K65)),1,0)</f>
        <v>1</v>
      </c>
      <c r="Q65" s="18">
        <f>IF(ISNUMBER(SEARCH('Search for Assistance'!$C$9,DATA2!L65)),1,0)</f>
        <v>1</v>
      </c>
      <c r="R65" s="18">
        <f t="shared" si="2"/>
        <v>1</v>
      </c>
      <c r="S65" s="18">
        <v>64</v>
      </c>
      <c r="T65" s="18">
        <f t="shared" si="0"/>
        <v>64</v>
      </c>
      <c r="U65" s="18" cm="1">
        <f t="array" ref="U65">INDEX($T$2:$T$240,(MATCH(SMALL(IFERROR(SEARCH(,$T$2:$T$240),2^32)+ROW($T$2:$T$240)/1000,ROWS($U$2:U65)),IFERROR(SEARCH(,$T$2:$T$240),2^32)+ROW($T$2:$T$240)/1000,0)))</f>
        <v>64</v>
      </c>
    </row>
    <row r="66" spans="1:21" ht="55.15" x14ac:dyDescent="0.45">
      <c r="A66" s="19">
        <v>65</v>
      </c>
      <c r="B66" s="20" t="str">
        <f t="shared" si="1"/>
        <v>John Wood Community College</v>
      </c>
      <c r="C66" s="21" t="s">
        <v>304</v>
      </c>
      <c r="D66" s="19" t="s">
        <v>421</v>
      </c>
      <c r="E66" s="18" t="s">
        <v>532</v>
      </c>
      <c r="F66" s="18" t="s">
        <v>757</v>
      </c>
      <c r="G66" s="18" t="s">
        <v>639</v>
      </c>
      <c r="H66" s="18" t="s">
        <v>1197</v>
      </c>
      <c r="I66" s="18" t="s">
        <v>996</v>
      </c>
      <c r="J66" s="18" t="s">
        <v>21</v>
      </c>
      <c r="K66" s="18" t="s">
        <v>839</v>
      </c>
      <c r="L66" s="18" t="s">
        <v>1805</v>
      </c>
      <c r="M66" s="18" t="s">
        <v>127</v>
      </c>
      <c r="N66" s="18">
        <f>IF(ISNUMBER(SEARCH('Search for Assistance'!$C$6,DATA2!I66)),1,0)</f>
        <v>1</v>
      </c>
      <c r="O66" s="18">
        <f>IF(ISNUMBER(SEARCH('Search for Assistance'!$C$7,DATA2!J66)),1,0)</f>
        <v>1</v>
      </c>
      <c r="P66" s="18">
        <f>IF(ISNUMBER(SEARCH('Search for Assistance'!$C$8,DATA2!K66)),1,0)</f>
        <v>1</v>
      </c>
      <c r="Q66" s="18">
        <f>IF(ISNUMBER(SEARCH('Search for Assistance'!$C$9,DATA2!L66)),1,0)</f>
        <v>1</v>
      </c>
      <c r="R66" s="18">
        <f t="shared" si="2"/>
        <v>1</v>
      </c>
      <c r="S66" s="18">
        <v>65</v>
      </c>
      <c r="T66" s="18">
        <f t="shared" ref="T66:T129" si="3">IF(R66*S66,S66,"")</f>
        <v>65</v>
      </c>
      <c r="U66" s="18" cm="1">
        <f t="array" ref="U66">INDEX($T$2:$T$240,(MATCH(SMALL(IFERROR(SEARCH(,$T$2:$T$240),2^32)+ROW($T$2:$T$240)/1000,ROWS($U$2:U66)),IFERROR(SEARCH(,$T$2:$T$240),2^32)+ROW($T$2:$T$240)/1000,0)))</f>
        <v>65</v>
      </c>
    </row>
    <row r="67" spans="1:21" ht="47.25" x14ac:dyDescent="0.45">
      <c r="A67" s="19">
        <v>66</v>
      </c>
      <c r="B67" s="20" t="str">
        <f t="shared" ref="B67:B130" si="4">HYPERLINK(D67,C67)</f>
        <v>Joliet Latino Economic Development Association</v>
      </c>
      <c r="C67" s="21" t="s">
        <v>305</v>
      </c>
      <c r="D67" s="19" t="s">
        <v>422</v>
      </c>
      <c r="E67" s="18" t="s">
        <v>533</v>
      </c>
      <c r="F67" s="18" t="s">
        <v>758</v>
      </c>
      <c r="G67" s="18" t="s">
        <v>640</v>
      </c>
      <c r="H67" s="18" t="s">
        <v>1198</v>
      </c>
      <c r="I67" s="18" t="s">
        <v>1024</v>
      </c>
      <c r="J67" s="18" t="s">
        <v>993</v>
      </c>
      <c r="K67" s="18" t="s">
        <v>838</v>
      </c>
      <c r="L67" s="18" t="s">
        <v>1691</v>
      </c>
      <c r="M67" s="18" t="s">
        <v>127</v>
      </c>
      <c r="N67" s="18">
        <f>IF(ISNUMBER(SEARCH('Search for Assistance'!$C$6,DATA2!I67)),1,0)</f>
        <v>1</v>
      </c>
      <c r="O67" s="18">
        <f>IF(ISNUMBER(SEARCH('Search for Assistance'!$C$7,DATA2!J67)),1,0)</f>
        <v>1</v>
      </c>
      <c r="P67" s="18">
        <f>IF(ISNUMBER(SEARCH('Search for Assistance'!$C$8,DATA2!K67)),1,0)</f>
        <v>1</v>
      </c>
      <c r="Q67" s="18">
        <f>IF(ISNUMBER(SEARCH('Search for Assistance'!$C$9,DATA2!L67)),1,0)</f>
        <v>1</v>
      </c>
      <c r="R67" s="18">
        <f t="shared" ref="R67:R130" si="5">N67*O67*P67*Q67</f>
        <v>1</v>
      </c>
      <c r="S67" s="18">
        <v>66</v>
      </c>
      <c r="T67" s="18">
        <f t="shared" si="3"/>
        <v>66</v>
      </c>
      <c r="U67" s="18" cm="1">
        <f t="array" ref="U67">INDEX($T$2:$T$240,(MATCH(SMALL(IFERROR(SEARCH(,$T$2:$T$240),2^32)+ROW($T$2:$T$240)/1000,ROWS($U$2:U67)),IFERROR(SEARCH(,$T$2:$T$240),2^32)+ROW($T$2:$T$240)/1000,0)))</f>
        <v>66</v>
      </c>
    </row>
    <row r="68" spans="1:21" ht="23.65" x14ac:dyDescent="0.45">
      <c r="A68" s="19">
        <v>67</v>
      </c>
      <c r="B68" s="20" t="str">
        <f t="shared" si="4"/>
        <v>Lincoln Economic Advancement &amp; Development</v>
      </c>
      <c r="C68" s="21" t="s">
        <v>306</v>
      </c>
      <c r="D68" s="19" t="s">
        <v>423</v>
      </c>
      <c r="E68" s="18" t="s">
        <v>534</v>
      </c>
      <c r="F68" s="18" t="s">
        <v>759</v>
      </c>
      <c r="G68" s="18" t="s">
        <v>641</v>
      </c>
      <c r="H68" s="18" t="s">
        <v>1199</v>
      </c>
      <c r="I68" s="18" t="s">
        <v>996</v>
      </c>
      <c r="J68" s="18" t="s">
        <v>21</v>
      </c>
      <c r="K68" s="18" t="s">
        <v>180</v>
      </c>
      <c r="L68" s="18" t="s">
        <v>1568</v>
      </c>
      <c r="M68" s="18" t="s">
        <v>127</v>
      </c>
      <c r="N68" s="18">
        <f>IF(ISNUMBER(SEARCH('Search for Assistance'!$C$6,DATA2!I68)),1,0)</f>
        <v>1</v>
      </c>
      <c r="O68" s="18">
        <f>IF(ISNUMBER(SEARCH('Search for Assistance'!$C$7,DATA2!J68)),1,0)</f>
        <v>1</v>
      </c>
      <c r="P68" s="18">
        <f>IF(ISNUMBER(SEARCH('Search for Assistance'!$C$8,DATA2!K68)),1,0)</f>
        <v>1</v>
      </c>
      <c r="Q68" s="18">
        <f>IF(ISNUMBER(SEARCH('Search for Assistance'!$C$9,DATA2!L68)),1,0)</f>
        <v>1</v>
      </c>
      <c r="R68" s="18">
        <f t="shared" si="5"/>
        <v>1</v>
      </c>
      <c r="S68" s="18">
        <v>67</v>
      </c>
      <c r="T68" s="18">
        <f t="shared" si="3"/>
        <v>67</v>
      </c>
      <c r="U68" s="18" cm="1">
        <f t="array" ref="U68">INDEX($T$2:$T$240,(MATCH(SMALL(IFERROR(SEARCH(,$T$2:$T$240),2^32)+ROW($T$2:$T$240)/1000,ROWS($U$2:U68)),IFERROR(SEARCH(,$T$2:$T$240),2^32)+ROW($T$2:$T$240)/1000,0)))</f>
        <v>67</v>
      </c>
    </row>
    <row r="69" spans="1:21" ht="110.25" x14ac:dyDescent="0.45">
      <c r="A69" s="19">
        <v>68</v>
      </c>
      <c r="B69" s="20" t="str">
        <f t="shared" si="4"/>
        <v>Little Village Chamber of Commerce</v>
      </c>
      <c r="C69" s="21" t="s">
        <v>307</v>
      </c>
      <c r="D69" s="19" t="s">
        <v>424</v>
      </c>
      <c r="E69" s="18" t="s">
        <v>535</v>
      </c>
      <c r="F69" s="18" t="s">
        <v>760</v>
      </c>
      <c r="G69" s="18" t="s">
        <v>642</v>
      </c>
      <c r="H69" s="18" t="s">
        <v>1200</v>
      </c>
      <c r="I69" s="18" t="s">
        <v>1024</v>
      </c>
      <c r="J69" s="18" t="s">
        <v>993</v>
      </c>
      <c r="K69" s="18" t="s">
        <v>1356</v>
      </c>
      <c r="L69" s="18" t="s">
        <v>1692</v>
      </c>
      <c r="M69" s="18" t="s">
        <v>127</v>
      </c>
      <c r="N69" s="18">
        <f>IF(ISNUMBER(SEARCH('Search for Assistance'!$C$6,DATA2!I69)),1,0)</f>
        <v>1</v>
      </c>
      <c r="O69" s="18">
        <f>IF(ISNUMBER(SEARCH('Search for Assistance'!$C$7,DATA2!J69)),1,0)</f>
        <v>1</v>
      </c>
      <c r="P69" s="18">
        <f>IF(ISNUMBER(SEARCH('Search for Assistance'!$C$8,DATA2!K69)),1,0)</f>
        <v>1</v>
      </c>
      <c r="Q69" s="18">
        <f>IF(ISNUMBER(SEARCH('Search for Assistance'!$C$9,DATA2!L69)),1,0)</f>
        <v>1</v>
      </c>
      <c r="R69" s="18">
        <f t="shared" si="5"/>
        <v>1</v>
      </c>
      <c r="S69" s="18">
        <v>68</v>
      </c>
      <c r="T69" s="18">
        <f t="shared" si="3"/>
        <v>68</v>
      </c>
      <c r="U69" s="18" cm="1">
        <f t="array" ref="U69">INDEX($T$2:$T$240,(MATCH(SMALL(IFERROR(SEARCH(,$T$2:$T$240),2^32)+ROW($T$2:$T$240)/1000,ROWS($U$2:U69)),IFERROR(SEARCH(,$T$2:$T$240),2^32)+ROW($T$2:$T$240)/1000,0)))</f>
        <v>68</v>
      </c>
    </row>
    <row r="70" spans="1:21" ht="110.25" x14ac:dyDescent="0.45">
      <c r="A70" s="19">
        <v>69</v>
      </c>
      <c r="B70" s="20" t="str">
        <f t="shared" si="4"/>
        <v>Local Initiatives Support Corporation</v>
      </c>
      <c r="C70" s="21" t="s">
        <v>1311</v>
      </c>
      <c r="D70" s="19" t="s">
        <v>1376</v>
      </c>
      <c r="E70" s="18" t="s">
        <v>1377</v>
      </c>
      <c r="F70" s="18" t="s">
        <v>1378</v>
      </c>
      <c r="G70" s="18" t="s">
        <v>1379</v>
      </c>
      <c r="H70" s="18" t="s">
        <v>1402</v>
      </c>
      <c r="I70" s="18" t="s">
        <v>996</v>
      </c>
      <c r="J70" s="18" t="s">
        <v>21</v>
      </c>
      <c r="K70" s="18" t="s">
        <v>1380</v>
      </c>
      <c r="L70" s="18" t="s">
        <v>1702</v>
      </c>
      <c r="M70" s="18" t="s">
        <v>127</v>
      </c>
      <c r="N70" s="18">
        <f>IF(ISNUMBER(SEARCH('Search for Assistance'!$C$6,DATA2!I70)),1,0)</f>
        <v>1</v>
      </c>
      <c r="O70" s="18">
        <f>IF(ISNUMBER(SEARCH('Search for Assistance'!$C$7,DATA2!J70)),1,0)</f>
        <v>1</v>
      </c>
      <c r="P70" s="18">
        <f>IF(ISNUMBER(SEARCH('Search for Assistance'!$C$8,DATA2!K70)),1,0)</f>
        <v>1</v>
      </c>
      <c r="Q70" s="18">
        <f>IF(ISNUMBER(SEARCH('Search for Assistance'!$C$9,DATA2!L70)),1,0)</f>
        <v>1</v>
      </c>
      <c r="R70" s="18">
        <f t="shared" si="5"/>
        <v>1</v>
      </c>
      <c r="S70" s="18">
        <v>69</v>
      </c>
      <c r="T70" s="18">
        <f t="shared" si="3"/>
        <v>69</v>
      </c>
      <c r="U70" s="18" cm="1">
        <f t="array" ref="U70">INDEX($T$2:$T$240,(MATCH(SMALL(IFERROR(SEARCH(,$T$2:$T$240),2^32)+ROW($T$2:$T$240)/1000,ROWS($U$2:U70)),IFERROR(SEARCH(,$T$2:$T$240),2^32)+ROW($T$2:$T$240)/1000,0)))</f>
        <v>69</v>
      </c>
    </row>
    <row r="71" spans="1:21" ht="63" x14ac:dyDescent="0.45">
      <c r="A71" s="19">
        <v>70</v>
      </c>
      <c r="B71" s="20" t="str">
        <f t="shared" si="4"/>
        <v>Logan Square Chamber of Commerce</v>
      </c>
      <c r="C71" s="21" t="s">
        <v>308</v>
      </c>
      <c r="D71" s="19" t="s">
        <v>425</v>
      </c>
      <c r="E71" s="18" t="s">
        <v>536</v>
      </c>
      <c r="F71" s="18" t="s">
        <v>761</v>
      </c>
      <c r="G71" s="18" t="s">
        <v>643</v>
      </c>
      <c r="H71" s="18" t="s">
        <v>1201</v>
      </c>
      <c r="I71" s="18" t="s">
        <v>1024</v>
      </c>
      <c r="J71" s="18" t="s">
        <v>993</v>
      </c>
      <c r="K71" s="18" t="s">
        <v>1356</v>
      </c>
      <c r="L71" s="18" t="s">
        <v>1693</v>
      </c>
      <c r="M71" s="18" t="s">
        <v>127</v>
      </c>
      <c r="N71" s="18">
        <f>IF(ISNUMBER(SEARCH('Search for Assistance'!$C$6,DATA2!I71)),1,0)</f>
        <v>1</v>
      </c>
      <c r="O71" s="18">
        <f>IF(ISNUMBER(SEARCH('Search for Assistance'!$C$7,DATA2!J71)),1,0)</f>
        <v>1</v>
      </c>
      <c r="P71" s="18">
        <f>IF(ISNUMBER(SEARCH('Search for Assistance'!$C$8,DATA2!K71)),1,0)</f>
        <v>1</v>
      </c>
      <c r="Q71" s="18">
        <f>IF(ISNUMBER(SEARCH('Search for Assistance'!$C$9,DATA2!L71)),1,0)</f>
        <v>1</v>
      </c>
      <c r="R71" s="18">
        <f t="shared" si="5"/>
        <v>1</v>
      </c>
      <c r="S71" s="18">
        <v>70</v>
      </c>
      <c r="T71" s="18">
        <f t="shared" si="3"/>
        <v>70</v>
      </c>
      <c r="U71" s="18" cm="1">
        <f t="array" ref="U71">INDEX($T$2:$T$240,(MATCH(SMALL(IFERROR(SEARCH(,$T$2:$T$240),2^32)+ROW($T$2:$T$240)/1000,ROWS($U$2:U71)),IFERROR(SEARCH(,$T$2:$T$240),2^32)+ROW($T$2:$T$240)/1000,0)))</f>
        <v>70</v>
      </c>
    </row>
    <row r="72" spans="1:21" ht="23.65" x14ac:dyDescent="0.45">
      <c r="A72" s="19">
        <v>71</v>
      </c>
      <c r="B72" s="20" t="str">
        <f t="shared" si="4"/>
        <v>Macomb Area Economic Development Corporation</v>
      </c>
      <c r="C72" s="21" t="s">
        <v>309</v>
      </c>
      <c r="D72" s="19" t="s">
        <v>426</v>
      </c>
      <c r="E72" s="18" t="s">
        <v>537</v>
      </c>
      <c r="F72" s="18" t="s">
        <v>762</v>
      </c>
      <c r="G72" s="18" t="s">
        <v>644</v>
      </c>
      <c r="H72" s="18" t="s">
        <v>1202</v>
      </c>
      <c r="I72" s="18" t="s">
        <v>996</v>
      </c>
      <c r="J72" s="18" t="s">
        <v>21</v>
      </c>
      <c r="K72" s="18" t="s">
        <v>181</v>
      </c>
      <c r="L72" s="18" t="s">
        <v>1694</v>
      </c>
      <c r="M72" s="18" t="s">
        <v>127</v>
      </c>
      <c r="N72" s="18">
        <f>IF(ISNUMBER(SEARCH('Search for Assistance'!$C$6,DATA2!I72)),1,0)</f>
        <v>1</v>
      </c>
      <c r="O72" s="18">
        <f>IF(ISNUMBER(SEARCH('Search for Assistance'!$C$7,DATA2!J72)),1,0)</f>
        <v>1</v>
      </c>
      <c r="P72" s="18">
        <f>IF(ISNUMBER(SEARCH('Search for Assistance'!$C$8,DATA2!K72)),1,0)</f>
        <v>1</v>
      </c>
      <c r="Q72" s="18">
        <f>IF(ISNUMBER(SEARCH('Search for Assistance'!$C$9,DATA2!L72)),1,0)</f>
        <v>1</v>
      </c>
      <c r="R72" s="18">
        <f t="shared" si="5"/>
        <v>1</v>
      </c>
      <c r="S72" s="18">
        <v>71</v>
      </c>
      <c r="T72" s="18">
        <f t="shared" si="3"/>
        <v>71</v>
      </c>
      <c r="U72" s="18" cm="1">
        <f t="array" ref="U72">INDEX($T$2:$T$240,(MATCH(SMALL(IFERROR(SEARCH(,$T$2:$T$240),2^32)+ROW($T$2:$T$240)/1000,ROWS($U$2:U72)),IFERROR(SEARCH(,$T$2:$T$240),2^32)+ROW($T$2:$T$240)/1000,0)))</f>
        <v>71</v>
      </c>
    </row>
    <row r="73" spans="1:21" ht="15.75" x14ac:dyDescent="0.45">
      <c r="A73" s="19">
        <v>72</v>
      </c>
      <c r="B73" s="20" t="str">
        <f t="shared" si="4"/>
        <v>Main Street Momence</v>
      </c>
      <c r="C73" s="21" t="s">
        <v>310</v>
      </c>
      <c r="D73" s="19" t="s">
        <v>427</v>
      </c>
      <c r="E73" s="18" t="s">
        <v>843</v>
      </c>
      <c r="F73" s="18" t="s">
        <v>763</v>
      </c>
      <c r="G73" s="18" t="s">
        <v>645</v>
      </c>
      <c r="H73" s="18" t="s">
        <v>1203</v>
      </c>
      <c r="I73" s="18" t="s">
        <v>1051</v>
      </c>
      <c r="J73" s="18" t="s">
        <v>21</v>
      </c>
      <c r="K73" s="18" t="s">
        <v>172</v>
      </c>
      <c r="L73" s="18" t="s">
        <v>1535</v>
      </c>
      <c r="M73" s="18" t="s">
        <v>127</v>
      </c>
      <c r="N73" s="18">
        <f>IF(ISNUMBER(SEARCH('Search for Assistance'!$C$6,DATA2!I73)),1,0)</f>
        <v>1</v>
      </c>
      <c r="O73" s="18">
        <f>IF(ISNUMBER(SEARCH('Search for Assistance'!$C$7,DATA2!J73)),1,0)</f>
        <v>1</v>
      </c>
      <c r="P73" s="18">
        <f>IF(ISNUMBER(SEARCH('Search for Assistance'!$C$8,DATA2!K73)),1,0)</f>
        <v>1</v>
      </c>
      <c r="Q73" s="18">
        <f>IF(ISNUMBER(SEARCH('Search for Assistance'!$C$9,DATA2!L73)),1,0)</f>
        <v>1</v>
      </c>
      <c r="R73" s="18">
        <f t="shared" si="5"/>
        <v>1</v>
      </c>
      <c r="S73" s="18">
        <v>72</v>
      </c>
      <c r="T73" s="18">
        <f t="shared" si="3"/>
        <v>72</v>
      </c>
      <c r="U73" s="18" cm="1">
        <f t="array" ref="U73">INDEX($T$2:$T$240,(MATCH(SMALL(IFERROR(SEARCH(,$T$2:$T$240),2^32)+ROW($T$2:$T$240)/1000,ROWS($U$2:U73)),IFERROR(SEARCH(,$T$2:$T$240),2^32)+ROW($T$2:$T$240)/1000,0)))</f>
        <v>72</v>
      </c>
    </row>
    <row r="74" spans="1:21" ht="15.75" x14ac:dyDescent="0.45">
      <c r="A74" s="19">
        <v>73</v>
      </c>
      <c r="B74" s="20" t="str">
        <f t="shared" si="4"/>
        <v>Main Street of Sterling, Inc.</v>
      </c>
      <c r="C74" s="21" t="s">
        <v>311</v>
      </c>
      <c r="D74" s="19" t="s">
        <v>428</v>
      </c>
      <c r="E74" s="18" t="s">
        <v>844</v>
      </c>
      <c r="F74" s="18" t="s">
        <v>764</v>
      </c>
      <c r="G74" s="18" t="s">
        <v>646</v>
      </c>
      <c r="H74" s="18" t="s">
        <v>1204</v>
      </c>
      <c r="I74" s="18" t="s">
        <v>1037</v>
      </c>
      <c r="J74" s="18" t="s">
        <v>21</v>
      </c>
      <c r="K74" s="18" t="s">
        <v>224</v>
      </c>
      <c r="L74" s="18" t="s">
        <v>1582</v>
      </c>
      <c r="M74" s="18" t="s">
        <v>127</v>
      </c>
      <c r="N74" s="18">
        <f>IF(ISNUMBER(SEARCH('Search for Assistance'!$C$6,DATA2!I74)),1,0)</f>
        <v>1</v>
      </c>
      <c r="O74" s="18">
        <f>IF(ISNUMBER(SEARCH('Search for Assistance'!$C$7,DATA2!J74)),1,0)</f>
        <v>1</v>
      </c>
      <c r="P74" s="18">
        <f>IF(ISNUMBER(SEARCH('Search for Assistance'!$C$8,DATA2!K74)),1,0)</f>
        <v>1</v>
      </c>
      <c r="Q74" s="18">
        <f>IF(ISNUMBER(SEARCH('Search for Assistance'!$C$9,DATA2!L74)),1,0)</f>
        <v>1</v>
      </c>
      <c r="R74" s="18">
        <f t="shared" si="5"/>
        <v>1</v>
      </c>
      <c r="S74" s="18">
        <v>73</v>
      </c>
      <c r="T74" s="18">
        <f t="shared" si="3"/>
        <v>73</v>
      </c>
      <c r="U74" s="18" cm="1">
        <f t="array" ref="U74">INDEX($T$2:$T$240,(MATCH(SMALL(IFERROR(SEARCH(,$T$2:$T$240),2^32)+ROW($T$2:$T$240)/1000,ROWS($U$2:U74)),IFERROR(SEARCH(,$T$2:$T$240),2^32)+ROW($T$2:$T$240)/1000,0)))</f>
        <v>73</v>
      </c>
    </row>
    <row r="75" spans="1:21" ht="15.75" x14ac:dyDescent="0.45">
      <c r="A75" s="19">
        <v>74</v>
      </c>
      <c r="B75" s="20" t="str">
        <f t="shared" si="4"/>
        <v>MainStreet Libertyville, Inc</v>
      </c>
      <c r="C75" s="21" t="s">
        <v>312</v>
      </c>
      <c r="D75" s="19" t="s">
        <v>429</v>
      </c>
      <c r="E75" s="18" t="s">
        <v>845</v>
      </c>
      <c r="F75" s="18" t="s">
        <v>765</v>
      </c>
      <c r="G75" s="18" t="s">
        <v>647</v>
      </c>
      <c r="H75" s="18" t="s">
        <v>1205</v>
      </c>
      <c r="I75" s="18" t="s">
        <v>1027</v>
      </c>
      <c r="J75" s="18" t="s">
        <v>21</v>
      </c>
      <c r="K75" s="18" t="s">
        <v>175</v>
      </c>
      <c r="L75" s="18" t="s">
        <v>1589</v>
      </c>
      <c r="M75" s="18" t="s">
        <v>127</v>
      </c>
      <c r="N75" s="18">
        <f>IF(ISNUMBER(SEARCH('Search for Assistance'!$C$6,DATA2!I75)),1,0)</f>
        <v>1</v>
      </c>
      <c r="O75" s="18">
        <f>IF(ISNUMBER(SEARCH('Search for Assistance'!$C$7,DATA2!J75)),1,0)</f>
        <v>1</v>
      </c>
      <c r="P75" s="18">
        <f>IF(ISNUMBER(SEARCH('Search for Assistance'!$C$8,DATA2!K75)),1,0)</f>
        <v>1</v>
      </c>
      <c r="Q75" s="18">
        <f>IF(ISNUMBER(SEARCH('Search for Assistance'!$C$9,DATA2!L75)),1,0)</f>
        <v>1</v>
      </c>
      <c r="R75" s="18">
        <f t="shared" si="5"/>
        <v>1</v>
      </c>
      <c r="S75" s="18">
        <v>74</v>
      </c>
      <c r="T75" s="18">
        <f t="shared" si="3"/>
        <v>74</v>
      </c>
      <c r="U75" s="18" cm="1">
        <f t="array" ref="U75">INDEX($T$2:$T$240,(MATCH(SMALL(IFERROR(SEARCH(,$T$2:$T$240),2^32)+ROW($T$2:$T$240)/1000,ROWS($U$2:U75)),IFERROR(SEARCH(,$T$2:$T$240),2^32)+ROW($T$2:$T$240)/1000,0)))</f>
        <v>74</v>
      </c>
    </row>
    <row r="76" spans="1:21" ht="47.25" x14ac:dyDescent="0.45">
      <c r="A76" s="19">
        <v>75</v>
      </c>
      <c r="B76" s="20" t="str">
        <f t="shared" si="4"/>
        <v>Management Training and Consulting Corporation</v>
      </c>
      <c r="C76" s="21" t="s">
        <v>313</v>
      </c>
      <c r="D76" s="19" t="s">
        <v>430</v>
      </c>
      <c r="E76" s="18" t="s">
        <v>538</v>
      </c>
      <c r="F76" s="18" t="s">
        <v>766</v>
      </c>
      <c r="G76" s="18" t="s">
        <v>648</v>
      </c>
      <c r="H76" s="18" t="s">
        <v>1206</v>
      </c>
      <c r="I76" s="18" t="s">
        <v>1028</v>
      </c>
      <c r="J76" s="18" t="s">
        <v>21</v>
      </c>
      <c r="K76" s="18" t="s">
        <v>837</v>
      </c>
      <c r="L76" s="18" t="s">
        <v>1695</v>
      </c>
      <c r="M76" s="18" t="s">
        <v>127</v>
      </c>
      <c r="N76" s="18">
        <f>IF(ISNUMBER(SEARCH('Search for Assistance'!$C$6,DATA2!I76)),1,0)</f>
        <v>1</v>
      </c>
      <c r="O76" s="18">
        <f>IF(ISNUMBER(SEARCH('Search for Assistance'!$C$7,DATA2!J76)),1,0)</f>
        <v>1</v>
      </c>
      <c r="P76" s="18">
        <f>IF(ISNUMBER(SEARCH('Search for Assistance'!$C$8,DATA2!K76)),1,0)</f>
        <v>1</v>
      </c>
      <c r="Q76" s="18">
        <f>IF(ISNUMBER(SEARCH('Search for Assistance'!$C$9,DATA2!L76)),1,0)</f>
        <v>1</v>
      </c>
      <c r="R76" s="18">
        <f t="shared" si="5"/>
        <v>1</v>
      </c>
      <c r="S76" s="18">
        <v>75</v>
      </c>
      <c r="T76" s="18">
        <f t="shared" si="3"/>
        <v>75</v>
      </c>
      <c r="U76" s="18" cm="1">
        <f t="array" ref="U76">INDEX($T$2:$T$240,(MATCH(SMALL(IFERROR(SEARCH(,$T$2:$T$240),2^32)+ROW($T$2:$T$240)/1000,ROWS($U$2:U76)),IFERROR(SEARCH(,$T$2:$T$240),2^32)+ROW($T$2:$T$240)/1000,0)))</f>
        <v>75</v>
      </c>
    </row>
    <row r="77" spans="1:21" ht="15.75" x14ac:dyDescent="0.45">
      <c r="A77" s="19">
        <v>76</v>
      </c>
      <c r="B77" s="20" t="str">
        <f t="shared" si="4"/>
        <v>Marshall Area Chamber of Commerce</v>
      </c>
      <c r="C77" s="21" t="s">
        <v>314</v>
      </c>
      <c r="D77" s="19" t="s">
        <v>431</v>
      </c>
      <c r="E77" s="18" t="s">
        <v>539</v>
      </c>
      <c r="F77" s="18" t="s">
        <v>767</v>
      </c>
      <c r="G77" s="18" t="s">
        <v>649</v>
      </c>
      <c r="H77" s="18" t="s">
        <v>1207</v>
      </c>
      <c r="I77" s="18" t="s">
        <v>1028</v>
      </c>
      <c r="J77" s="18" t="s">
        <v>21</v>
      </c>
      <c r="K77" s="18" t="s">
        <v>139</v>
      </c>
      <c r="L77" s="18" t="s">
        <v>1696</v>
      </c>
      <c r="M77" s="18" t="s">
        <v>127</v>
      </c>
      <c r="N77" s="18">
        <f>IF(ISNUMBER(SEARCH('Search for Assistance'!$C$6,DATA2!I77)),1,0)</f>
        <v>1</v>
      </c>
      <c r="O77" s="18">
        <f>IF(ISNUMBER(SEARCH('Search for Assistance'!$C$7,DATA2!J77)),1,0)</f>
        <v>1</v>
      </c>
      <c r="P77" s="18">
        <f>IF(ISNUMBER(SEARCH('Search for Assistance'!$C$8,DATA2!K77)),1,0)</f>
        <v>1</v>
      </c>
      <c r="Q77" s="18">
        <f>IF(ISNUMBER(SEARCH('Search for Assistance'!$C$9,DATA2!L77)),1,0)</f>
        <v>1</v>
      </c>
      <c r="R77" s="18">
        <f t="shared" si="5"/>
        <v>1</v>
      </c>
      <c r="S77" s="18">
        <v>76</v>
      </c>
      <c r="T77" s="18">
        <f t="shared" si="3"/>
        <v>76</v>
      </c>
      <c r="U77" s="18" cm="1">
        <f t="array" ref="U77">INDEX($T$2:$T$240,(MATCH(SMALL(IFERROR(SEARCH(,$T$2:$T$240),2^32)+ROW($T$2:$T$240)/1000,ROWS($U$2:U77)),IFERROR(SEARCH(,$T$2:$T$240),2^32)+ROW($T$2:$T$240)/1000,0)))</f>
        <v>76</v>
      </c>
    </row>
    <row r="78" spans="1:21" ht="31.5" x14ac:dyDescent="0.45">
      <c r="A78" s="19">
        <v>77</v>
      </c>
      <c r="B78" s="20" t="str">
        <f t="shared" si="4"/>
        <v>Melrose Park Chamber of Commerce and Community Development</v>
      </c>
      <c r="C78" s="21" t="s">
        <v>315</v>
      </c>
      <c r="D78" s="19" t="s">
        <v>432</v>
      </c>
      <c r="E78" s="18" t="s">
        <v>540</v>
      </c>
      <c r="F78" s="18" t="s">
        <v>768</v>
      </c>
      <c r="G78" s="18" t="s">
        <v>650</v>
      </c>
      <c r="H78" s="18" t="s">
        <v>1208</v>
      </c>
      <c r="I78" s="18" t="s">
        <v>1030</v>
      </c>
      <c r="J78" s="18" t="s">
        <v>21</v>
      </c>
      <c r="K78" s="18" t="s">
        <v>1356</v>
      </c>
      <c r="L78" s="18" t="s">
        <v>1508</v>
      </c>
      <c r="M78" s="18" t="s">
        <v>127</v>
      </c>
      <c r="N78" s="18">
        <f>IF(ISNUMBER(SEARCH('Search for Assistance'!$C$6,DATA2!I78)),1,0)</f>
        <v>1</v>
      </c>
      <c r="O78" s="18">
        <f>IF(ISNUMBER(SEARCH('Search for Assistance'!$C$7,DATA2!J78)),1,0)</f>
        <v>1</v>
      </c>
      <c r="P78" s="18">
        <f>IF(ISNUMBER(SEARCH('Search for Assistance'!$C$8,DATA2!K78)),1,0)</f>
        <v>1</v>
      </c>
      <c r="Q78" s="18">
        <f>IF(ISNUMBER(SEARCH('Search for Assistance'!$C$9,DATA2!L78)),1,0)</f>
        <v>1</v>
      </c>
      <c r="R78" s="18">
        <f t="shared" si="5"/>
        <v>1</v>
      </c>
      <c r="S78" s="18">
        <v>77</v>
      </c>
      <c r="T78" s="18">
        <f t="shared" si="3"/>
        <v>77</v>
      </c>
      <c r="U78" s="18" cm="1">
        <f t="array" ref="U78">INDEX($T$2:$T$240,(MATCH(SMALL(IFERROR(SEARCH(,$T$2:$T$240),2^32)+ROW($T$2:$T$240)/1000,ROWS($U$2:U78)),IFERROR(SEARCH(,$T$2:$T$240),2^32)+ROW($T$2:$T$240)/1000,0)))</f>
        <v>77</v>
      </c>
    </row>
    <row r="79" spans="1:21" ht="15.75" x14ac:dyDescent="0.45">
      <c r="A79" s="19">
        <v>78</v>
      </c>
      <c r="B79" s="20" t="str">
        <f t="shared" si="4"/>
        <v>Mercado on Fifth</v>
      </c>
      <c r="C79" s="21" t="s">
        <v>316</v>
      </c>
      <c r="D79" s="19" t="s">
        <v>433</v>
      </c>
      <c r="E79" s="18" t="s">
        <v>541</v>
      </c>
      <c r="F79" s="18" t="s">
        <v>769</v>
      </c>
      <c r="G79" s="18" t="s">
        <v>651</v>
      </c>
      <c r="H79" s="18" t="s">
        <v>1209</v>
      </c>
      <c r="I79" s="18" t="s">
        <v>1047</v>
      </c>
      <c r="J79" s="18" t="s">
        <v>993</v>
      </c>
      <c r="K79" s="18" t="s">
        <v>207</v>
      </c>
      <c r="L79" s="18" t="s">
        <v>1647</v>
      </c>
      <c r="M79" s="18" t="s">
        <v>127</v>
      </c>
      <c r="N79" s="18">
        <f>IF(ISNUMBER(SEARCH('Search for Assistance'!$C$6,DATA2!I79)),1,0)</f>
        <v>1</v>
      </c>
      <c r="O79" s="18">
        <f>IF(ISNUMBER(SEARCH('Search for Assistance'!$C$7,DATA2!J79)),1,0)</f>
        <v>1</v>
      </c>
      <c r="P79" s="18">
        <f>IF(ISNUMBER(SEARCH('Search for Assistance'!$C$8,DATA2!K79)),1,0)</f>
        <v>1</v>
      </c>
      <c r="Q79" s="18">
        <f>IF(ISNUMBER(SEARCH('Search for Assistance'!$C$9,DATA2!L79)),1,0)</f>
        <v>1</v>
      </c>
      <c r="R79" s="18">
        <f t="shared" si="5"/>
        <v>1</v>
      </c>
      <c r="S79" s="18">
        <v>78</v>
      </c>
      <c r="T79" s="18">
        <f t="shared" si="3"/>
        <v>78</v>
      </c>
      <c r="U79" s="18" cm="1">
        <f t="array" ref="U79">INDEX($T$2:$T$240,(MATCH(SMALL(IFERROR(SEARCH(,$T$2:$T$240),2^32)+ROW($T$2:$T$240)/1000,ROWS($U$2:U79)),IFERROR(SEARCH(,$T$2:$T$240),2^32)+ROW($T$2:$T$240)/1000,0)))</f>
        <v>78</v>
      </c>
    </row>
    <row r="80" spans="1:21" ht="23.65" x14ac:dyDescent="0.45">
      <c r="A80" s="19">
        <v>79</v>
      </c>
      <c r="B80" s="20" t="str">
        <f t="shared" si="4"/>
        <v>Mercer County Better Together</v>
      </c>
      <c r="C80" s="21" t="s">
        <v>317</v>
      </c>
      <c r="D80" s="19" t="s">
        <v>434</v>
      </c>
      <c r="E80" s="18" t="s">
        <v>542</v>
      </c>
      <c r="F80" s="18" t="s">
        <v>770</v>
      </c>
      <c r="G80" s="18" t="s">
        <v>652</v>
      </c>
      <c r="H80" s="18" t="s">
        <v>1210</v>
      </c>
      <c r="I80" s="18" t="s">
        <v>996</v>
      </c>
      <c r="J80" s="18" t="s">
        <v>21</v>
      </c>
      <c r="K80" s="18" t="s">
        <v>192</v>
      </c>
      <c r="L80" s="18" t="s">
        <v>1697</v>
      </c>
      <c r="M80" s="18" t="s">
        <v>127</v>
      </c>
      <c r="N80" s="18">
        <f>IF(ISNUMBER(SEARCH('Search for Assistance'!$C$6,DATA2!I80)),1,0)</f>
        <v>1</v>
      </c>
      <c r="O80" s="18">
        <f>IF(ISNUMBER(SEARCH('Search for Assistance'!$C$7,DATA2!J80)),1,0)</f>
        <v>1</v>
      </c>
      <c r="P80" s="18">
        <f>IF(ISNUMBER(SEARCH('Search for Assistance'!$C$8,DATA2!K80)),1,0)</f>
        <v>1</v>
      </c>
      <c r="Q80" s="18">
        <f>IF(ISNUMBER(SEARCH('Search for Assistance'!$C$9,DATA2!L80)),1,0)</f>
        <v>1</v>
      </c>
      <c r="R80" s="18">
        <f t="shared" si="5"/>
        <v>1</v>
      </c>
      <c r="S80" s="18">
        <v>79</v>
      </c>
      <c r="T80" s="18">
        <f t="shared" si="3"/>
        <v>79</v>
      </c>
      <c r="U80" s="18" cm="1">
        <f t="array" ref="U80">INDEX($T$2:$T$240,(MATCH(SMALL(IFERROR(SEARCH(,$T$2:$T$240),2^32)+ROW($T$2:$T$240)/1000,ROWS($U$2:U80)),IFERROR(SEARCH(,$T$2:$T$240),2^32)+ROW($T$2:$T$240)/1000,0)))</f>
        <v>79</v>
      </c>
    </row>
    <row r="81" spans="1:21" ht="55.15" x14ac:dyDescent="0.45">
      <c r="A81" s="19">
        <v>80</v>
      </c>
      <c r="B81" s="20" t="str">
        <f t="shared" si="4"/>
        <v>Mexican American Chamber of Commerce</v>
      </c>
      <c r="C81" s="21" t="s">
        <v>1308</v>
      </c>
      <c r="D81" s="19" t="s">
        <v>1381</v>
      </c>
      <c r="E81" s="18" t="s">
        <v>1382</v>
      </c>
      <c r="F81" s="18" t="s">
        <v>748</v>
      </c>
      <c r="G81" s="18" t="s">
        <v>1383</v>
      </c>
      <c r="H81" s="18" t="s">
        <v>1403</v>
      </c>
      <c r="I81" s="18" t="s">
        <v>1045</v>
      </c>
      <c r="J81" s="18" t="s">
        <v>1384</v>
      </c>
      <c r="K81" s="18" t="s">
        <v>1698</v>
      </c>
      <c r="L81" s="18" t="s">
        <v>1701</v>
      </c>
      <c r="M81" s="18" t="s">
        <v>127</v>
      </c>
      <c r="N81" s="18">
        <f>IF(ISNUMBER(SEARCH('Search for Assistance'!$C$6,DATA2!I81)),1,0)</f>
        <v>1</v>
      </c>
      <c r="O81" s="18">
        <f>IF(ISNUMBER(SEARCH('Search for Assistance'!$C$7,DATA2!J81)),1,0)</f>
        <v>1</v>
      </c>
      <c r="P81" s="18">
        <f>IF(ISNUMBER(SEARCH('Search for Assistance'!$C$8,DATA2!K81)),1,0)</f>
        <v>1</v>
      </c>
      <c r="Q81" s="18">
        <f>IF(ISNUMBER(SEARCH('Search for Assistance'!$C$9,DATA2!L81)),1,0)</f>
        <v>1</v>
      </c>
      <c r="R81" s="18">
        <f t="shared" si="5"/>
        <v>1</v>
      </c>
      <c r="S81" s="18">
        <v>80</v>
      </c>
      <c r="T81" s="18">
        <f t="shared" si="3"/>
        <v>80</v>
      </c>
      <c r="U81" s="18" cm="1">
        <f t="array" ref="U81">INDEX($T$2:$T$240,(MATCH(SMALL(IFERROR(SEARCH(,$T$2:$T$240),2^32)+ROW($T$2:$T$240)/1000,ROWS($U$2:U81)),IFERROR(SEARCH(,$T$2:$T$240),2^32)+ROW($T$2:$T$240)/1000,0)))</f>
        <v>80</v>
      </c>
    </row>
    <row r="82" spans="1:21" ht="23.65" x14ac:dyDescent="0.45">
      <c r="A82" s="19">
        <v>81</v>
      </c>
      <c r="B82" s="20" t="str">
        <f t="shared" si="4"/>
        <v>Mid Central Community Action Agency, inc.</v>
      </c>
      <c r="C82" s="21" t="s">
        <v>318</v>
      </c>
      <c r="D82" s="19" t="s">
        <v>435</v>
      </c>
      <c r="E82" s="18" t="s">
        <v>543</v>
      </c>
      <c r="F82" s="18" t="s">
        <v>771</v>
      </c>
      <c r="G82" s="18" t="s">
        <v>653</v>
      </c>
      <c r="H82" s="18" t="s">
        <v>1212</v>
      </c>
      <c r="I82" s="18" t="s">
        <v>1037</v>
      </c>
      <c r="J82" s="18" t="s">
        <v>21</v>
      </c>
      <c r="K82" s="18" t="s">
        <v>836</v>
      </c>
      <c r="L82" s="18" t="s">
        <v>1699</v>
      </c>
      <c r="M82" s="18" t="s">
        <v>127</v>
      </c>
      <c r="N82" s="18">
        <f>IF(ISNUMBER(SEARCH('Search for Assistance'!$C$6,DATA2!I82)),1,0)</f>
        <v>1</v>
      </c>
      <c r="O82" s="18">
        <f>IF(ISNUMBER(SEARCH('Search for Assistance'!$C$7,DATA2!J82)),1,0)</f>
        <v>1</v>
      </c>
      <c r="P82" s="18">
        <f>IF(ISNUMBER(SEARCH('Search for Assistance'!$C$8,DATA2!K82)),1,0)</f>
        <v>1</v>
      </c>
      <c r="Q82" s="18">
        <f>IF(ISNUMBER(SEARCH('Search for Assistance'!$C$9,DATA2!L82)),1,0)</f>
        <v>1</v>
      </c>
      <c r="R82" s="18">
        <f t="shared" si="5"/>
        <v>1</v>
      </c>
      <c r="S82" s="18">
        <v>81</v>
      </c>
      <c r="T82" s="18">
        <f t="shared" si="3"/>
        <v>81</v>
      </c>
      <c r="U82" s="18" cm="1">
        <f t="array" ref="U82">INDEX($T$2:$T$240,(MATCH(SMALL(IFERROR(SEARCH(,$T$2:$T$240),2^32)+ROW($T$2:$T$240)/1000,ROWS($U$2:U82)),IFERROR(SEARCH(,$T$2:$T$240),2^32)+ROW($T$2:$T$240)/1000,0)))</f>
        <v>81</v>
      </c>
    </row>
    <row r="83" spans="1:21" ht="23.65" x14ac:dyDescent="0.45">
      <c r="A83" s="19">
        <v>82</v>
      </c>
      <c r="B83" s="20" t="str">
        <f t="shared" si="4"/>
        <v>Monticello Chamber of Commerce</v>
      </c>
      <c r="C83" s="21" t="s">
        <v>319</v>
      </c>
      <c r="D83" s="19" t="s">
        <v>436</v>
      </c>
      <c r="E83" s="18" t="s">
        <v>544</v>
      </c>
      <c r="F83" s="18" t="s">
        <v>772</v>
      </c>
      <c r="G83" s="18" t="s">
        <v>654</v>
      </c>
      <c r="H83" s="18" t="s">
        <v>1213</v>
      </c>
      <c r="I83" s="18" t="s">
        <v>1052</v>
      </c>
      <c r="J83" s="18" t="s">
        <v>21</v>
      </c>
      <c r="K83" s="18" t="s">
        <v>200</v>
      </c>
      <c r="L83" s="18" t="s">
        <v>1645</v>
      </c>
      <c r="M83" s="18" t="s">
        <v>127</v>
      </c>
      <c r="N83" s="18">
        <f>IF(ISNUMBER(SEARCH('Search for Assistance'!$C$6,DATA2!I83)),1,0)</f>
        <v>1</v>
      </c>
      <c r="O83" s="18">
        <f>IF(ISNUMBER(SEARCH('Search for Assistance'!$C$7,DATA2!J83)),1,0)</f>
        <v>1</v>
      </c>
      <c r="P83" s="18">
        <f>IF(ISNUMBER(SEARCH('Search for Assistance'!$C$8,DATA2!K83)),1,0)</f>
        <v>1</v>
      </c>
      <c r="Q83" s="18">
        <f>IF(ISNUMBER(SEARCH('Search for Assistance'!$C$9,DATA2!L83)),1,0)</f>
        <v>1</v>
      </c>
      <c r="R83" s="18">
        <f t="shared" si="5"/>
        <v>1</v>
      </c>
      <c r="S83" s="18">
        <v>82</v>
      </c>
      <c r="T83" s="18">
        <f t="shared" si="3"/>
        <v>82</v>
      </c>
      <c r="U83" s="18" cm="1">
        <f t="array" ref="U83">INDEX($T$2:$T$240,(MATCH(SMALL(IFERROR(SEARCH(,$T$2:$T$240),2^32)+ROW($T$2:$T$240)/1000,ROWS($U$2:U83)),IFERROR(SEARCH(,$T$2:$T$240),2^32)+ROW($T$2:$T$240)/1000,0)))</f>
        <v>82</v>
      </c>
    </row>
    <row r="84" spans="1:21" ht="15.75" x14ac:dyDescent="0.45">
      <c r="A84" s="19">
        <v>83</v>
      </c>
      <c r="B84" s="20" t="str">
        <f t="shared" si="4"/>
        <v>Monticello Main Street, Inc.</v>
      </c>
      <c r="C84" s="21" t="s">
        <v>320</v>
      </c>
      <c r="D84" s="19" t="s">
        <v>437</v>
      </c>
      <c r="E84" s="18" t="s">
        <v>544</v>
      </c>
      <c r="F84" s="18" t="s">
        <v>773</v>
      </c>
      <c r="G84" s="18" t="s">
        <v>655</v>
      </c>
      <c r="H84" s="18" t="s">
        <v>1214</v>
      </c>
      <c r="I84" s="18" t="s">
        <v>1039</v>
      </c>
      <c r="J84" s="18" t="s">
        <v>21</v>
      </c>
      <c r="K84" s="18" t="s">
        <v>200</v>
      </c>
      <c r="L84" s="18" t="s">
        <v>1700</v>
      </c>
      <c r="M84" s="18" t="s">
        <v>127</v>
      </c>
      <c r="N84" s="18">
        <f>IF(ISNUMBER(SEARCH('Search for Assistance'!$C$6,DATA2!I84)),1,0)</f>
        <v>1</v>
      </c>
      <c r="O84" s="18">
        <f>IF(ISNUMBER(SEARCH('Search for Assistance'!$C$7,DATA2!J84)),1,0)</f>
        <v>1</v>
      </c>
      <c r="P84" s="18">
        <f>IF(ISNUMBER(SEARCH('Search for Assistance'!$C$8,DATA2!K84)),1,0)</f>
        <v>1</v>
      </c>
      <c r="Q84" s="18">
        <f>IF(ISNUMBER(SEARCH('Search for Assistance'!$C$9,DATA2!L84)),1,0)</f>
        <v>1</v>
      </c>
      <c r="R84" s="18">
        <f t="shared" si="5"/>
        <v>1</v>
      </c>
      <c r="S84" s="18">
        <v>83</v>
      </c>
      <c r="T84" s="18">
        <f t="shared" si="3"/>
        <v>83</v>
      </c>
      <c r="U84" s="18" cm="1">
        <f t="array" ref="U84">INDEX($T$2:$T$240,(MATCH(SMALL(IFERROR(SEARCH(,$T$2:$T$240),2^32)+ROW($T$2:$T$240)/1000,ROWS($U$2:U84)),IFERROR(SEARCH(,$T$2:$T$240),2^32)+ROW($T$2:$T$240)/1000,0)))</f>
        <v>83</v>
      </c>
    </row>
    <row r="85" spans="1:21" ht="15.75" x14ac:dyDescent="0.45">
      <c r="A85" s="19">
        <v>84</v>
      </c>
      <c r="B85" s="20" t="str">
        <f t="shared" si="4"/>
        <v>Morton Economic Development Council</v>
      </c>
      <c r="C85" s="21" t="s">
        <v>321</v>
      </c>
      <c r="D85" s="19" t="s">
        <v>438</v>
      </c>
      <c r="E85" s="18" t="s">
        <v>545</v>
      </c>
      <c r="F85" s="18" t="s">
        <v>774</v>
      </c>
      <c r="G85" s="18" t="s">
        <v>656</v>
      </c>
      <c r="H85" s="18" t="s">
        <v>701</v>
      </c>
      <c r="I85" s="18" t="s">
        <v>996</v>
      </c>
      <c r="J85" s="18" t="s">
        <v>21</v>
      </c>
      <c r="K85" s="18" t="s">
        <v>216</v>
      </c>
      <c r="L85" s="18" t="s">
        <v>1587</v>
      </c>
      <c r="M85" s="18" t="s">
        <v>127</v>
      </c>
      <c r="N85" s="18">
        <f>IF(ISNUMBER(SEARCH('Search for Assistance'!$C$6,DATA2!I85)),1,0)</f>
        <v>1</v>
      </c>
      <c r="O85" s="18">
        <f>IF(ISNUMBER(SEARCH('Search for Assistance'!$C$7,DATA2!J85)),1,0)</f>
        <v>1</v>
      </c>
      <c r="P85" s="18">
        <f>IF(ISNUMBER(SEARCH('Search for Assistance'!$C$8,DATA2!K85)),1,0)</f>
        <v>1</v>
      </c>
      <c r="Q85" s="18">
        <f>IF(ISNUMBER(SEARCH('Search for Assistance'!$C$9,DATA2!L85)),1,0)</f>
        <v>1</v>
      </c>
      <c r="R85" s="18">
        <f t="shared" si="5"/>
        <v>1</v>
      </c>
      <c r="S85" s="18">
        <v>84</v>
      </c>
      <c r="T85" s="18">
        <f t="shared" si="3"/>
        <v>84</v>
      </c>
      <c r="U85" s="18" cm="1">
        <f t="array" ref="U85">INDEX($T$2:$T$240,(MATCH(SMALL(IFERROR(SEARCH(,$T$2:$T$240),2^32)+ROW($T$2:$T$240)/1000,ROWS($U$2:U85)),IFERROR(SEARCH(,$T$2:$T$240),2^32)+ROW($T$2:$T$240)/1000,0)))</f>
        <v>84</v>
      </c>
    </row>
    <row r="86" spans="1:21" ht="126" x14ac:dyDescent="0.45">
      <c r="A86" s="19">
        <v>85</v>
      </c>
      <c r="B86" s="20" t="str">
        <f t="shared" si="4"/>
        <v>National Main Street Center Inc</v>
      </c>
      <c r="C86" s="21" t="s">
        <v>1307</v>
      </c>
      <c r="D86" s="19" t="s">
        <v>1385</v>
      </c>
      <c r="E86" s="18" t="s">
        <v>1386</v>
      </c>
      <c r="F86" s="18" t="s">
        <v>1387</v>
      </c>
      <c r="G86" s="18" t="s">
        <v>1388</v>
      </c>
      <c r="H86" s="18" t="s">
        <v>1404</v>
      </c>
      <c r="I86" s="18" t="s">
        <v>1033</v>
      </c>
      <c r="J86" s="18" t="s">
        <v>993</v>
      </c>
      <c r="K86" s="18" t="s">
        <v>1389</v>
      </c>
      <c r="L86" s="18" t="s">
        <v>1709</v>
      </c>
      <c r="M86" s="18" t="s">
        <v>127</v>
      </c>
      <c r="N86" s="18">
        <f>IF(ISNUMBER(SEARCH('Search for Assistance'!$C$6,DATA2!I86)),1,0)</f>
        <v>1</v>
      </c>
      <c r="O86" s="18">
        <f>IF(ISNUMBER(SEARCH('Search for Assistance'!$C$7,DATA2!J86)),1,0)</f>
        <v>1</v>
      </c>
      <c r="P86" s="18">
        <f>IF(ISNUMBER(SEARCH('Search for Assistance'!$C$8,DATA2!K86)),1,0)</f>
        <v>1</v>
      </c>
      <c r="Q86" s="18">
        <f>IF(ISNUMBER(SEARCH('Search for Assistance'!$C$9,DATA2!L86)),1,0)</f>
        <v>1</v>
      </c>
      <c r="R86" s="18">
        <f t="shared" si="5"/>
        <v>1</v>
      </c>
      <c r="S86" s="18">
        <v>85</v>
      </c>
      <c r="T86" s="18">
        <f t="shared" si="3"/>
        <v>85</v>
      </c>
      <c r="U86" s="18" cm="1">
        <f t="array" ref="U86">INDEX($T$2:$T$240,(MATCH(SMALL(IFERROR(SEARCH(,$T$2:$T$240),2^32)+ROW($T$2:$T$240)/1000,ROWS($U$2:U86)),IFERROR(SEARCH(,$T$2:$T$240),2^32)+ROW($T$2:$T$240)/1000,0)))</f>
        <v>85</v>
      </c>
    </row>
    <row r="87" spans="1:21" ht="330.75" x14ac:dyDescent="0.45">
      <c r="A87" s="19">
        <v>86</v>
      </c>
      <c r="B87" s="20" t="str">
        <f t="shared" si="4"/>
        <v>Native American Chamber of Commerce of Illinois</v>
      </c>
      <c r="C87" s="21" t="s">
        <v>322</v>
      </c>
      <c r="D87" s="19" t="s">
        <v>439</v>
      </c>
      <c r="E87" s="18" t="s">
        <v>546</v>
      </c>
      <c r="F87" s="18" t="s">
        <v>775</v>
      </c>
      <c r="G87" s="18" t="s">
        <v>657</v>
      </c>
      <c r="H87" s="18" t="s">
        <v>1215</v>
      </c>
      <c r="I87" s="18" t="s">
        <v>1063</v>
      </c>
      <c r="J87" s="18" t="s">
        <v>21</v>
      </c>
      <c r="K87" s="18" t="s">
        <v>1621</v>
      </c>
      <c r="L87" s="18" t="s">
        <v>1810</v>
      </c>
      <c r="M87" s="18" t="s">
        <v>127</v>
      </c>
      <c r="N87" s="18">
        <f>IF(ISNUMBER(SEARCH('Search for Assistance'!$C$6,DATA2!I87)),1,0)</f>
        <v>1</v>
      </c>
      <c r="O87" s="18">
        <f>IF(ISNUMBER(SEARCH('Search for Assistance'!$C$7,DATA2!J87)),1,0)</f>
        <v>1</v>
      </c>
      <c r="P87" s="18">
        <f>IF(ISNUMBER(SEARCH('Search for Assistance'!$C$8,DATA2!K87)),1,0)</f>
        <v>1</v>
      </c>
      <c r="Q87" s="18">
        <f>IF(ISNUMBER(SEARCH('Search for Assistance'!$C$9,DATA2!L87)),1,0)</f>
        <v>1</v>
      </c>
      <c r="R87" s="18">
        <f t="shared" si="5"/>
        <v>1</v>
      </c>
      <c r="S87" s="18">
        <v>86</v>
      </c>
      <c r="T87" s="18">
        <f t="shared" si="3"/>
        <v>86</v>
      </c>
      <c r="U87" s="18" cm="1">
        <f t="array" ref="U87">INDEX($T$2:$T$240,(MATCH(SMALL(IFERROR(SEARCH(,$T$2:$T$240),2^32)+ROW($T$2:$T$240)/1000,ROWS($U$2:U87)),IFERROR(SEARCH(,$T$2:$T$240),2^32)+ROW($T$2:$T$240)/1000,0)))</f>
        <v>86</v>
      </c>
    </row>
    <row r="88" spans="1:21" ht="31.5" x14ac:dyDescent="0.45">
      <c r="A88" s="19">
        <v>87</v>
      </c>
      <c r="B88" s="20" t="str">
        <f t="shared" si="4"/>
        <v>New American Welcome Center (NAWC) at the University YMCA</v>
      </c>
      <c r="C88" s="21" t="s">
        <v>323</v>
      </c>
      <c r="D88" s="19" t="s">
        <v>440</v>
      </c>
      <c r="E88" s="18" t="s">
        <v>547</v>
      </c>
      <c r="F88" s="18" t="s">
        <v>776</v>
      </c>
      <c r="G88" s="18" t="s">
        <v>658</v>
      </c>
      <c r="H88" s="18" t="s">
        <v>1216</v>
      </c>
      <c r="I88" s="18" t="s">
        <v>1053</v>
      </c>
      <c r="J88" s="18" t="s">
        <v>1067</v>
      </c>
      <c r="K88" s="18" t="s">
        <v>137</v>
      </c>
      <c r="L88" s="18" t="s">
        <v>1666</v>
      </c>
      <c r="M88" s="18" t="s">
        <v>127</v>
      </c>
      <c r="N88" s="18">
        <f>IF(ISNUMBER(SEARCH('Search for Assistance'!$C$6,DATA2!I88)),1,0)</f>
        <v>1</v>
      </c>
      <c r="O88" s="18">
        <f>IF(ISNUMBER(SEARCH('Search for Assistance'!$C$7,DATA2!J88)),1,0)</f>
        <v>1</v>
      </c>
      <c r="P88" s="18">
        <f>IF(ISNUMBER(SEARCH('Search for Assistance'!$C$8,DATA2!K88)),1,0)</f>
        <v>1</v>
      </c>
      <c r="Q88" s="18">
        <f>IF(ISNUMBER(SEARCH('Search for Assistance'!$C$9,DATA2!L88)),1,0)</f>
        <v>1</v>
      </c>
      <c r="R88" s="18">
        <f t="shared" si="5"/>
        <v>1</v>
      </c>
      <c r="S88" s="18">
        <v>87</v>
      </c>
      <c r="T88" s="18">
        <f t="shared" si="3"/>
        <v>87</v>
      </c>
      <c r="U88" s="18" cm="1">
        <f t="array" ref="U88">INDEX($T$2:$T$240,(MATCH(SMALL(IFERROR(SEARCH(,$T$2:$T$240),2^32)+ROW($T$2:$T$240)/1000,ROWS($U$2:U88)),IFERROR(SEARCH(,$T$2:$T$240),2^32)+ROW($T$2:$T$240)/1000,0)))</f>
        <v>87</v>
      </c>
    </row>
    <row r="89" spans="1:21" ht="15.75" x14ac:dyDescent="0.45">
      <c r="A89" s="19">
        <v>88</v>
      </c>
      <c r="B89" s="20" t="str">
        <f t="shared" si="4"/>
        <v>New Covenant CDC</v>
      </c>
      <c r="C89" s="21" t="s">
        <v>324</v>
      </c>
      <c r="D89" s="19" t="s">
        <v>441</v>
      </c>
      <c r="E89" s="18" t="s">
        <v>548</v>
      </c>
      <c r="F89" s="18" t="s">
        <v>777</v>
      </c>
      <c r="G89" s="18" t="s">
        <v>659</v>
      </c>
      <c r="H89" s="18" t="s">
        <v>1217</v>
      </c>
      <c r="I89" s="18" t="s">
        <v>1025</v>
      </c>
      <c r="J89" s="18" t="s">
        <v>21</v>
      </c>
      <c r="K89" s="18" t="s">
        <v>1356</v>
      </c>
      <c r="L89" s="18" t="s">
        <v>1475</v>
      </c>
      <c r="M89" s="18" t="s">
        <v>127</v>
      </c>
      <c r="N89" s="18">
        <f>IF(ISNUMBER(SEARCH('Search for Assistance'!$C$6,DATA2!I89)),1,0)</f>
        <v>1</v>
      </c>
      <c r="O89" s="18">
        <f>IF(ISNUMBER(SEARCH('Search for Assistance'!$C$7,DATA2!J89)),1,0)</f>
        <v>1</v>
      </c>
      <c r="P89" s="18">
        <f>IF(ISNUMBER(SEARCH('Search for Assistance'!$C$8,DATA2!K89)),1,0)</f>
        <v>1</v>
      </c>
      <c r="Q89" s="18">
        <f>IF(ISNUMBER(SEARCH('Search for Assistance'!$C$9,DATA2!L89)),1,0)</f>
        <v>1</v>
      </c>
      <c r="R89" s="18">
        <f t="shared" si="5"/>
        <v>1</v>
      </c>
      <c r="S89" s="18">
        <v>88</v>
      </c>
      <c r="T89" s="18">
        <f t="shared" si="3"/>
        <v>88</v>
      </c>
      <c r="U89" s="18" cm="1">
        <f t="array" ref="U89">INDEX($T$2:$T$240,(MATCH(SMALL(IFERROR(SEARCH(,$T$2:$T$240),2^32)+ROW($T$2:$T$240)/1000,ROWS($U$2:U89)),IFERROR(SEARCH(,$T$2:$T$240),2^32)+ROW($T$2:$T$240)/1000,0)))</f>
        <v>88</v>
      </c>
    </row>
    <row r="90" spans="1:21" ht="47.25" x14ac:dyDescent="0.45">
      <c r="A90" s="19">
        <v>89</v>
      </c>
      <c r="B90" s="20" t="str">
        <f t="shared" si="4"/>
        <v>Northern Illinois Center for Nonprofit Excellence</v>
      </c>
      <c r="C90" s="21" t="s">
        <v>325</v>
      </c>
      <c r="D90" s="19" t="s">
        <v>442</v>
      </c>
      <c r="E90" s="18" t="s">
        <v>549</v>
      </c>
      <c r="F90" s="18" t="s">
        <v>778</v>
      </c>
      <c r="G90" s="18" t="s">
        <v>660</v>
      </c>
      <c r="H90" s="18" t="s">
        <v>1218</v>
      </c>
      <c r="I90" s="18" t="s">
        <v>1044</v>
      </c>
      <c r="J90" s="18" t="s">
        <v>21</v>
      </c>
      <c r="K90" s="18" t="s">
        <v>835</v>
      </c>
      <c r="L90" s="18" t="s">
        <v>1710</v>
      </c>
      <c r="M90" s="18" t="s">
        <v>127</v>
      </c>
      <c r="N90" s="18">
        <f>IF(ISNUMBER(SEARCH('Search for Assistance'!$C$6,DATA2!I90)),1,0)</f>
        <v>1</v>
      </c>
      <c r="O90" s="18">
        <f>IF(ISNUMBER(SEARCH('Search for Assistance'!$C$7,DATA2!J90)),1,0)</f>
        <v>1</v>
      </c>
      <c r="P90" s="18">
        <f>IF(ISNUMBER(SEARCH('Search for Assistance'!$C$8,DATA2!K90)),1,0)</f>
        <v>1</v>
      </c>
      <c r="Q90" s="18">
        <f>IF(ISNUMBER(SEARCH('Search for Assistance'!$C$9,DATA2!L90)),1,0)</f>
        <v>1</v>
      </c>
      <c r="R90" s="18">
        <f t="shared" si="5"/>
        <v>1</v>
      </c>
      <c r="S90" s="18">
        <v>89</v>
      </c>
      <c r="T90" s="18">
        <f t="shared" si="3"/>
        <v>89</v>
      </c>
      <c r="U90" s="18" cm="1">
        <f t="array" ref="U90">INDEX($T$2:$T$240,(MATCH(SMALL(IFERROR(SEARCH(,$T$2:$T$240),2^32)+ROW($T$2:$T$240)/1000,ROWS($U$2:U90)),IFERROR(SEARCH(,$T$2:$T$240),2^32)+ROW($T$2:$T$240)/1000,0)))</f>
        <v>89</v>
      </c>
    </row>
    <row r="91" spans="1:21" ht="31.5" x14ac:dyDescent="0.45">
      <c r="A91" s="19">
        <v>90</v>
      </c>
      <c r="B91" s="20" t="str">
        <f t="shared" si="4"/>
        <v>Northwest Side CDC</v>
      </c>
      <c r="C91" s="21" t="s">
        <v>326</v>
      </c>
      <c r="D91" s="19" t="s">
        <v>443</v>
      </c>
      <c r="E91" s="18" t="s">
        <v>550</v>
      </c>
      <c r="F91" s="18" t="s">
        <v>779</v>
      </c>
      <c r="G91" s="18" t="s">
        <v>661</v>
      </c>
      <c r="H91" s="18" t="s">
        <v>1219</v>
      </c>
      <c r="I91" s="18" t="s">
        <v>1030</v>
      </c>
      <c r="J91" s="18" t="s">
        <v>993</v>
      </c>
      <c r="K91" s="18" t="s">
        <v>1356</v>
      </c>
      <c r="L91" s="18" t="s">
        <v>1711</v>
      </c>
      <c r="M91" s="18" t="s">
        <v>127</v>
      </c>
      <c r="N91" s="18">
        <f>IF(ISNUMBER(SEARCH('Search for Assistance'!$C$6,DATA2!I91)),1,0)</f>
        <v>1</v>
      </c>
      <c r="O91" s="18">
        <f>IF(ISNUMBER(SEARCH('Search for Assistance'!$C$7,DATA2!J91)),1,0)</f>
        <v>1</v>
      </c>
      <c r="P91" s="18">
        <f>IF(ISNUMBER(SEARCH('Search for Assistance'!$C$8,DATA2!K91)),1,0)</f>
        <v>1</v>
      </c>
      <c r="Q91" s="18">
        <f>IF(ISNUMBER(SEARCH('Search for Assistance'!$C$9,DATA2!L91)),1,0)</f>
        <v>1</v>
      </c>
      <c r="R91" s="18">
        <f t="shared" si="5"/>
        <v>1</v>
      </c>
      <c r="S91" s="18">
        <v>90</v>
      </c>
      <c r="T91" s="18">
        <f t="shared" si="3"/>
        <v>90</v>
      </c>
      <c r="U91" s="18" cm="1">
        <f t="array" ref="U91">INDEX($T$2:$T$240,(MATCH(SMALL(IFERROR(SEARCH(,$T$2:$T$240),2^32)+ROW($T$2:$T$240)/1000,ROWS($U$2:U91)),IFERROR(SEARCH(,$T$2:$T$240),2^32)+ROW($T$2:$T$240)/1000,0)))</f>
        <v>90</v>
      </c>
    </row>
    <row r="92" spans="1:21" ht="23.65" x14ac:dyDescent="0.45">
      <c r="A92" s="19">
        <v>91</v>
      </c>
      <c r="B92" s="20" t="str">
        <f t="shared" si="4"/>
        <v>Paris Economic Development Corporation</v>
      </c>
      <c r="C92" s="21" t="s">
        <v>327</v>
      </c>
      <c r="D92" s="19" t="s">
        <v>444</v>
      </c>
      <c r="E92" s="18" t="s">
        <v>551</v>
      </c>
      <c r="F92" s="18" t="s">
        <v>780</v>
      </c>
      <c r="G92" s="18" t="s">
        <v>662</v>
      </c>
      <c r="H92" s="18" t="s">
        <v>1220</v>
      </c>
      <c r="I92" s="18" t="s">
        <v>1028</v>
      </c>
      <c r="J92" s="18" t="s">
        <v>21</v>
      </c>
      <c r="K92" s="18" t="s">
        <v>149</v>
      </c>
      <c r="L92" s="18" t="s">
        <v>1712</v>
      </c>
      <c r="M92" s="18" t="s">
        <v>127</v>
      </c>
      <c r="N92" s="18">
        <f>IF(ISNUMBER(SEARCH('Search for Assistance'!$C$6,DATA2!I92)),1,0)</f>
        <v>1</v>
      </c>
      <c r="O92" s="18">
        <f>IF(ISNUMBER(SEARCH('Search for Assistance'!$C$7,DATA2!J92)),1,0)</f>
        <v>1</v>
      </c>
      <c r="P92" s="18">
        <f>IF(ISNUMBER(SEARCH('Search for Assistance'!$C$8,DATA2!K92)),1,0)</f>
        <v>1</v>
      </c>
      <c r="Q92" s="18">
        <f>IF(ISNUMBER(SEARCH('Search for Assistance'!$C$9,DATA2!L92)),1,0)</f>
        <v>1</v>
      </c>
      <c r="R92" s="18">
        <f t="shared" si="5"/>
        <v>1</v>
      </c>
      <c r="S92" s="18">
        <v>91</v>
      </c>
      <c r="T92" s="18">
        <f t="shared" si="3"/>
        <v>91</v>
      </c>
      <c r="U92" s="18" cm="1">
        <f t="array" ref="U92">INDEX($T$2:$T$240,(MATCH(SMALL(IFERROR(SEARCH(,$T$2:$T$240),2^32)+ROW($T$2:$T$240)/1000,ROWS($U$2:U92)),IFERROR(SEARCH(,$T$2:$T$240),2^32)+ROW($T$2:$T$240)/1000,0)))</f>
        <v>91</v>
      </c>
    </row>
    <row r="93" spans="1:21" ht="15.75" x14ac:dyDescent="0.45">
      <c r="A93" s="19">
        <v>92</v>
      </c>
      <c r="B93" s="20" t="str">
        <f t="shared" si="4"/>
        <v>Pekin Chamber of Commerce</v>
      </c>
      <c r="C93" s="21" t="s">
        <v>328</v>
      </c>
      <c r="D93" s="19" t="s">
        <v>445</v>
      </c>
      <c r="E93" s="18" t="s">
        <v>552</v>
      </c>
      <c r="F93" s="18" t="s">
        <v>781</v>
      </c>
      <c r="G93" s="18" t="s">
        <v>663</v>
      </c>
      <c r="H93" s="18" t="s">
        <v>1221</v>
      </c>
      <c r="I93" s="18" t="s">
        <v>996</v>
      </c>
      <c r="J93" s="18" t="s">
        <v>21</v>
      </c>
      <c r="K93" s="18" t="s">
        <v>216</v>
      </c>
      <c r="L93" s="18" t="s">
        <v>1586</v>
      </c>
      <c r="M93" s="18" t="s">
        <v>127</v>
      </c>
      <c r="N93" s="18">
        <f>IF(ISNUMBER(SEARCH('Search for Assistance'!$C$6,DATA2!I93)),1,0)</f>
        <v>1</v>
      </c>
      <c r="O93" s="18">
        <f>IF(ISNUMBER(SEARCH('Search for Assistance'!$C$7,DATA2!J93)),1,0)</f>
        <v>1</v>
      </c>
      <c r="P93" s="18">
        <f>IF(ISNUMBER(SEARCH('Search for Assistance'!$C$8,DATA2!K93)),1,0)</f>
        <v>1</v>
      </c>
      <c r="Q93" s="18">
        <f>IF(ISNUMBER(SEARCH('Search for Assistance'!$C$9,DATA2!L93)),1,0)</f>
        <v>1</v>
      </c>
      <c r="R93" s="18">
        <f t="shared" si="5"/>
        <v>1</v>
      </c>
      <c r="S93" s="18">
        <v>92</v>
      </c>
      <c r="T93" s="18">
        <f t="shared" si="3"/>
        <v>92</v>
      </c>
      <c r="U93" s="18" cm="1">
        <f t="array" ref="U93">INDEX($T$2:$T$240,(MATCH(SMALL(IFERROR(SEARCH(,$T$2:$T$240),2^32)+ROW($T$2:$T$240)/1000,ROWS($U$2:U93)),IFERROR(SEARCH(,$T$2:$T$240),2^32)+ROW($T$2:$T$240)/1000,0)))</f>
        <v>92</v>
      </c>
    </row>
    <row r="94" spans="1:21" ht="23.65" x14ac:dyDescent="0.45">
      <c r="A94" s="19">
        <v>93</v>
      </c>
      <c r="B94" s="20" t="str">
        <f t="shared" si="4"/>
        <v>Peoria Area Chamber of Commerce</v>
      </c>
      <c r="C94" s="21" t="s">
        <v>329</v>
      </c>
      <c r="D94" s="19" t="s">
        <v>446</v>
      </c>
      <c r="E94" s="18" t="s">
        <v>553</v>
      </c>
      <c r="F94" s="18" t="s">
        <v>782</v>
      </c>
      <c r="G94" s="18" t="s">
        <v>664</v>
      </c>
      <c r="H94" s="18" t="s">
        <v>1222</v>
      </c>
      <c r="I94" s="18" t="s">
        <v>996</v>
      </c>
      <c r="J94" s="18" t="s">
        <v>21</v>
      </c>
      <c r="K94" s="18" t="s">
        <v>834</v>
      </c>
      <c r="L94" s="18" t="s">
        <v>1713</v>
      </c>
      <c r="M94" s="18" t="s">
        <v>127</v>
      </c>
      <c r="N94" s="18">
        <f>IF(ISNUMBER(SEARCH('Search for Assistance'!$C$6,DATA2!I94)),1,0)</f>
        <v>1</v>
      </c>
      <c r="O94" s="18">
        <f>IF(ISNUMBER(SEARCH('Search for Assistance'!$C$7,DATA2!J94)),1,0)</f>
        <v>1</v>
      </c>
      <c r="P94" s="18">
        <f>IF(ISNUMBER(SEARCH('Search for Assistance'!$C$8,DATA2!K94)),1,0)</f>
        <v>1</v>
      </c>
      <c r="Q94" s="18">
        <f>IF(ISNUMBER(SEARCH('Search for Assistance'!$C$9,DATA2!L94)),1,0)</f>
        <v>1</v>
      </c>
      <c r="R94" s="18">
        <f t="shared" si="5"/>
        <v>1</v>
      </c>
      <c r="S94" s="18">
        <v>93</v>
      </c>
      <c r="T94" s="18">
        <f t="shared" si="3"/>
        <v>93</v>
      </c>
      <c r="U94" s="18" cm="1">
        <f t="array" ref="U94">INDEX($T$2:$T$240,(MATCH(SMALL(IFERROR(SEARCH(,$T$2:$T$240),2^32)+ROW($T$2:$T$240)/1000,ROWS($U$2:U94)),IFERROR(SEARCH(,$T$2:$T$240),2^32)+ROW($T$2:$T$240)/1000,0)))</f>
        <v>93</v>
      </c>
    </row>
    <row r="95" spans="1:21" ht="55.15" x14ac:dyDescent="0.45">
      <c r="A95" s="19">
        <v>94</v>
      </c>
      <c r="B95" s="20" t="str">
        <f t="shared" si="4"/>
        <v>Peoria Black Business Alliance</v>
      </c>
      <c r="C95" s="21" t="s">
        <v>330</v>
      </c>
      <c r="D95" s="19" t="s">
        <v>447</v>
      </c>
      <c r="E95" s="18" t="s">
        <v>492</v>
      </c>
      <c r="F95" s="18" t="s">
        <v>711</v>
      </c>
      <c r="G95" s="18" t="s">
        <v>594</v>
      </c>
      <c r="H95" s="18" t="s">
        <v>1223</v>
      </c>
      <c r="I95" s="18" t="s">
        <v>1043</v>
      </c>
      <c r="J95" s="18" t="s">
        <v>21</v>
      </c>
      <c r="K95" s="18" t="s">
        <v>833</v>
      </c>
      <c r="L95" s="18" t="s">
        <v>1714</v>
      </c>
      <c r="M95" s="18" t="s">
        <v>127</v>
      </c>
      <c r="N95" s="18">
        <f>IF(ISNUMBER(SEARCH('Search for Assistance'!$C$6,DATA2!I95)),1,0)</f>
        <v>1</v>
      </c>
      <c r="O95" s="18">
        <f>IF(ISNUMBER(SEARCH('Search for Assistance'!$C$7,DATA2!J95)),1,0)</f>
        <v>1</v>
      </c>
      <c r="P95" s="18">
        <f>IF(ISNUMBER(SEARCH('Search for Assistance'!$C$8,DATA2!K95)),1,0)</f>
        <v>1</v>
      </c>
      <c r="Q95" s="18">
        <f>IF(ISNUMBER(SEARCH('Search for Assistance'!$C$9,DATA2!L95)),1,0)</f>
        <v>1</v>
      </c>
      <c r="R95" s="18">
        <f t="shared" si="5"/>
        <v>1</v>
      </c>
      <c r="S95" s="18">
        <v>94</v>
      </c>
      <c r="T95" s="18">
        <f t="shared" si="3"/>
        <v>94</v>
      </c>
      <c r="U95" s="18" cm="1">
        <f t="array" ref="U95">INDEX($T$2:$T$240,(MATCH(SMALL(IFERROR(SEARCH(,$T$2:$T$240),2^32)+ROW($T$2:$T$240)/1000,ROWS($U$2:U95)),IFERROR(SEARCH(,$T$2:$T$240),2^32)+ROW($T$2:$T$240)/1000,0)))</f>
        <v>94</v>
      </c>
    </row>
    <row r="96" spans="1:21" ht="78.75" x14ac:dyDescent="0.45">
      <c r="A96" s="19">
        <v>95</v>
      </c>
      <c r="B96" s="20" t="str">
        <f t="shared" si="4"/>
        <v>Puerto Rican Cultural Center</v>
      </c>
      <c r="C96" s="21" t="s">
        <v>331</v>
      </c>
      <c r="D96" s="19" t="s">
        <v>448</v>
      </c>
      <c r="E96" s="18" t="s">
        <v>101</v>
      </c>
      <c r="F96" s="18" t="s">
        <v>783</v>
      </c>
      <c r="G96" s="18" t="s">
        <v>665</v>
      </c>
      <c r="H96" s="18" t="s">
        <v>1224</v>
      </c>
      <c r="I96" s="18" t="s">
        <v>1024</v>
      </c>
      <c r="J96" s="18" t="s">
        <v>993</v>
      </c>
      <c r="K96" s="18" t="s">
        <v>1356</v>
      </c>
      <c r="L96" s="18" t="s">
        <v>1715</v>
      </c>
      <c r="M96" s="18" t="s">
        <v>127</v>
      </c>
      <c r="N96" s="18">
        <f>IF(ISNUMBER(SEARCH('Search for Assistance'!$C$6,DATA2!I96)),1,0)</f>
        <v>1</v>
      </c>
      <c r="O96" s="18">
        <f>IF(ISNUMBER(SEARCH('Search for Assistance'!$C$7,DATA2!J96)),1,0)</f>
        <v>1</v>
      </c>
      <c r="P96" s="18">
        <f>IF(ISNUMBER(SEARCH('Search for Assistance'!$C$8,DATA2!K96)),1,0)</f>
        <v>1</v>
      </c>
      <c r="Q96" s="18">
        <f>IF(ISNUMBER(SEARCH('Search for Assistance'!$C$9,DATA2!L96)),1,0)</f>
        <v>1</v>
      </c>
      <c r="R96" s="18">
        <f t="shared" si="5"/>
        <v>1</v>
      </c>
      <c r="S96" s="18">
        <v>95</v>
      </c>
      <c r="T96" s="18">
        <f t="shared" si="3"/>
        <v>95</v>
      </c>
      <c r="U96" s="18" cm="1">
        <f t="array" ref="U96">INDEX($T$2:$T$240,(MATCH(SMALL(IFERROR(SEARCH(,$T$2:$T$240),2^32)+ROW($T$2:$T$240)/1000,ROWS($U$2:U96)),IFERROR(SEARCH(,$T$2:$T$240),2^32)+ROW($T$2:$T$240)/1000,0)))</f>
        <v>95</v>
      </c>
    </row>
    <row r="97" spans="1:21" ht="23.65" x14ac:dyDescent="0.45">
      <c r="A97" s="19">
        <v>96</v>
      </c>
      <c r="B97" s="20" t="str">
        <f t="shared" si="4"/>
        <v>Quad County Urban League</v>
      </c>
      <c r="C97" s="21" t="s">
        <v>332</v>
      </c>
      <c r="D97" s="19" t="s">
        <v>449</v>
      </c>
      <c r="E97" s="18" t="s">
        <v>554</v>
      </c>
      <c r="F97" s="18" t="s">
        <v>784</v>
      </c>
      <c r="G97" s="18" t="s">
        <v>666</v>
      </c>
      <c r="H97" s="18" t="s">
        <v>1225</v>
      </c>
      <c r="I97" s="18" t="s">
        <v>1054</v>
      </c>
      <c r="J97" s="18" t="s">
        <v>993</v>
      </c>
      <c r="K97" s="18" t="s">
        <v>832</v>
      </c>
      <c r="L97" s="18" t="s">
        <v>1531</v>
      </c>
      <c r="M97" s="18" t="s">
        <v>127</v>
      </c>
      <c r="N97" s="18">
        <f>IF(ISNUMBER(SEARCH('Search for Assistance'!$C$6,DATA2!I97)),1,0)</f>
        <v>1</v>
      </c>
      <c r="O97" s="18">
        <f>IF(ISNUMBER(SEARCH('Search for Assistance'!$C$7,DATA2!J97)),1,0)</f>
        <v>1</v>
      </c>
      <c r="P97" s="18">
        <f>IF(ISNUMBER(SEARCH('Search for Assistance'!$C$8,DATA2!K97)),1,0)</f>
        <v>1</v>
      </c>
      <c r="Q97" s="18">
        <f>IF(ISNUMBER(SEARCH('Search for Assistance'!$C$9,DATA2!L97)),1,0)</f>
        <v>1</v>
      </c>
      <c r="R97" s="18">
        <f t="shared" si="5"/>
        <v>1</v>
      </c>
      <c r="S97" s="18">
        <v>96</v>
      </c>
      <c r="T97" s="18">
        <f t="shared" si="3"/>
        <v>96</v>
      </c>
      <c r="U97" s="18" cm="1">
        <f t="array" ref="U97">INDEX($T$2:$T$240,(MATCH(SMALL(IFERROR(SEARCH(,$T$2:$T$240),2^32)+ROW($T$2:$T$240)/1000,ROWS($U$2:U97)),IFERROR(SEARCH(,$T$2:$T$240),2^32)+ROW($T$2:$T$240)/1000,0)))</f>
        <v>96</v>
      </c>
    </row>
    <row r="98" spans="1:21" ht="23.65" x14ac:dyDescent="0.45">
      <c r="A98" s="19">
        <v>97</v>
      </c>
      <c r="B98" s="20" t="str">
        <f t="shared" si="4"/>
        <v>River Oaks Community Education &amp; Development Corp</v>
      </c>
      <c r="C98" s="21" t="s">
        <v>333</v>
      </c>
      <c r="D98" s="19" t="s">
        <v>450</v>
      </c>
      <c r="E98" s="18" t="s">
        <v>555</v>
      </c>
      <c r="F98" s="18" t="s">
        <v>785</v>
      </c>
      <c r="G98" s="18" t="s">
        <v>667</v>
      </c>
      <c r="H98" s="18" t="s">
        <v>1226</v>
      </c>
      <c r="I98" s="18" t="s">
        <v>1025</v>
      </c>
      <c r="J98" s="18" t="s">
        <v>21</v>
      </c>
      <c r="K98" s="18" t="s">
        <v>1356</v>
      </c>
      <c r="L98" s="18" t="s">
        <v>1716</v>
      </c>
      <c r="M98" s="18" t="s">
        <v>127</v>
      </c>
      <c r="N98" s="18">
        <f>IF(ISNUMBER(SEARCH('Search for Assistance'!$C$6,DATA2!I98)),1,0)</f>
        <v>1</v>
      </c>
      <c r="O98" s="18">
        <f>IF(ISNUMBER(SEARCH('Search for Assistance'!$C$7,DATA2!J98)),1,0)</f>
        <v>1</v>
      </c>
      <c r="P98" s="18">
        <f>IF(ISNUMBER(SEARCH('Search for Assistance'!$C$8,DATA2!K98)),1,0)</f>
        <v>1</v>
      </c>
      <c r="Q98" s="18">
        <f>IF(ISNUMBER(SEARCH('Search for Assistance'!$C$9,DATA2!L98)),1,0)</f>
        <v>1</v>
      </c>
      <c r="R98" s="18">
        <f t="shared" si="5"/>
        <v>1</v>
      </c>
      <c r="S98" s="18">
        <v>97</v>
      </c>
      <c r="T98" s="18">
        <f t="shared" si="3"/>
        <v>97</v>
      </c>
      <c r="U98" s="18" cm="1">
        <f t="array" ref="U98">INDEX($T$2:$T$240,(MATCH(SMALL(IFERROR(SEARCH(,$T$2:$T$240),2^32)+ROW($T$2:$T$240)/1000,ROWS($U$2:U98)),IFERROR(SEARCH(,$T$2:$T$240),2^32)+ROW($T$2:$T$240)/1000,0)))</f>
        <v>97</v>
      </c>
    </row>
    <row r="99" spans="1:21" ht="15.75" x14ac:dyDescent="0.45">
      <c r="A99" s="19">
        <v>98</v>
      </c>
      <c r="B99" s="20" t="str">
        <f t="shared" si="4"/>
        <v>Rogers Park Business Alliance</v>
      </c>
      <c r="C99" s="21" t="s">
        <v>334</v>
      </c>
      <c r="D99" s="19" t="s">
        <v>451</v>
      </c>
      <c r="E99" s="18" t="s">
        <v>113</v>
      </c>
      <c r="F99" s="18" t="s">
        <v>786</v>
      </c>
      <c r="G99" s="18" t="s">
        <v>114</v>
      </c>
      <c r="H99" s="18" t="s">
        <v>1227</v>
      </c>
      <c r="I99" s="18" t="s">
        <v>1030</v>
      </c>
      <c r="J99" s="18" t="s">
        <v>993</v>
      </c>
      <c r="K99" s="18" t="s">
        <v>1356</v>
      </c>
      <c r="L99" s="18" t="s">
        <v>1478</v>
      </c>
      <c r="M99" s="18" t="s">
        <v>127</v>
      </c>
      <c r="N99" s="18">
        <f>IF(ISNUMBER(SEARCH('Search for Assistance'!$C$6,DATA2!I99)),1,0)</f>
        <v>1</v>
      </c>
      <c r="O99" s="18">
        <f>IF(ISNUMBER(SEARCH('Search for Assistance'!$C$7,DATA2!J99)),1,0)</f>
        <v>1</v>
      </c>
      <c r="P99" s="18">
        <f>IF(ISNUMBER(SEARCH('Search for Assistance'!$C$8,DATA2!K99)),1,0)</f>
        <v>1</v>
      </c>
      <c r="Q99" s="18">
        <f>IF(ISNUMBER(SEARCH('Search for Assistance'!$C$9,DATA2!L99)),1,0)</f>
        <v>1</v>
      </c>
      <c r="R99" s="18">
        <f t="shared" si="5"/>
        <v>1</v>
      </c>
      <c r="S99" s="18">
        <v>98</v>
      </c>
      <c r="T99" s="18">
        <f t="shared" si="3"/>
        <v>98</v>
      </c>
      <c r="U99" s="18" cm="1">
        <f t="array" ref="U99">INDEX($T$2:$T$240,(MATCH(SMALL(IFERROR(SEARCH(,$T$2:$T$240),2^32)+ROW($T$2:$T$240)/1000,ROWS($U$2:U99)),IFERROR(SEARCH(,$T$2:$T$240),2^32)+ROW($T$2:$T$240)/1000,0)))</f>
        <v>98</v>
      </c>
    </row>
    <row r="100" spans="1:21" ht="23.65" x14ac:dyDescent="0.45">
      <c r="A100" s="19">
        <v>99</v>
      </c>
      <c r="B100" s="20" t="str">
        <f t="shared" si="4"/>
        <v>Shawnee Community College (SCC)</v>
      </c>
      <c r="C100" s="21" t="s">
        <v>1322</v>
      </c>
      <c r="D100" s="19" t="s">
        <v>452</v>
      </c>
      <c r="E100" s="18" t="s">
        <v>556</v>
      </c>
      <c r="F100" s="18" t="s">
        <v>787</v>
      </c>
      <c r="G100" s="18" t="s">
        <v>668</v>
      </c>
      <c r="H100" s="18" t="s">
        <v>1228</v>
      </c>
      <c r="I100" s="18" t="s">
        <v>1056</v>
      </c>
      <c r="J100" s="18" t="s">
        <v>21</v>
      </c>
      <c r="K100" s="18" t="s">
        <v>828</v>
      </c>
      <c r="L100" s="18" t="s">
        <v>1717</v>
      </c>
      <c r="M100" s="18" t="s">
        <v>127</v>
      </c>
      <c r="N100" s="18">
        <f>IF(ISNUMBER(SEARCH('Search for Assistance'!$C$6,DATA2!I100)),1,0)</f>
        <v>1</v>
      </c>
      <c r="O100" s="18">
        <f>IF(ISNUMBER(SEARCH('Search for Assistance'!$C$7,DATA2!J100)),1,0)</f>
        <v>1</v>
      </c>
      <c r="P100" s="18">
        <f>IF(ISNUMBER(SEARCH('Search for Assistance'!$C$8,DATA2!K100)),1,0)</f>
        <v>1</v>
      </c>
      <c r="Q100" s="18">
        <f>IF(ISNUMBER(SEARCH('Search for Assistance'!$C$9,DATA2!L100)),1,0)</f>
        <v>1</v>
      </c>
      <c r="R100" s="18">
        <f t="shared" si="5"/>
        <v>1</v>
      </c>
      <c r="S100" s="18">
        <v>99</v>
      </c>
      <c r="T100" s="18">
        <f t="shared" si="3"/>
        <v>99</v>
      </c>
      <c r="U100" s="18" cm="1">
        <f t="array" ref="U100">INDEX($T$2:$T$240,(MATCH(SMALL(IFERROR(SEARCH(,$T$2:$T$240),2^32)+ROW($T$2:$T$240)/1000,ROWS($U$2:U100)),IFERROR(SEARCH(,$T$2:$T$240),2^32)+ROW($T$2:$T$240)/1000,0)))</f>
        <v>99</v>
      </c>
    </row>
    <row r="101" spans="1:21" ht="15.75" x14ac:dyDescent="0.45">
      <c r="A101" s="19">
        <v>100</v>
      </c>
      <c r="B101" s="20" t="str">
        <f t="shared" si="4"/>
        <v>Silvis Main Street</v>
      </c>
      <c r="C101" s="21" t="s">
        <v>335</v>
      </c>
      <c r="D101" s="19" t="s">
        <v>453</v>
      </c>
      <c r="E101" s="18" t="s">
        <v>860</v>
      </c>
      <c r="F101" s="18" t="s">
        <v>788</v>
      </c>
      <c r="G101" s="18" t="s">
        <v>669</v>
      </c>
      <c r="H101" s="18" t="s">
        <v>1229</v>
      </c>
      <c r="I101" s="18" t="s">
        <v>1039</v>
      </c>
      <c r="J101" s="18" t="s">
        <v>21</v>
      </c>
      <c r="K101" s="18" t="s">
        <v>207</v>
      </c>
      <c r="L101" s="18" t="s">
        <v>1603</v>
      </c>
      <c r="M101" s="18" t="s">
        <v>127</v>
      </c>
      <c r="N101" s="18">
        <f>IF(ISNUMBER(SEARCH('Search for Assistance'!$C$6,DATA2!I101)),1,0)</f>
        <v>1</v>
      </c>
      <c r="O101" s="18">
        <f>IF(ISNUMBER(SEARCH('Search for Assistance'!$C$7,DATA2!J101)),1,0)</f>
        <v>1</v>
      </c>
      <c r="P101" s="18">
        <f>IF(ISNUMBER(SEARCH('Search for Assistance'!$C$8,DATA2!K101)),1,0)</f>
        <v>1</v>
      </c>
      <c r="Q101" s="18">
        <f>IF(ISNUMBER(SEARCH('Search for Assistance'!$C$9,DATA2!L101)),1,0)</f>
        <v>1</v>
      </c>
      <c r="R101" s="18">
        <f t="shared" si="5"/>
        <v>1</v>
      </c>
      <c r="S101" s="18">
        <v>100</v>
      </c>
      <c r="T101" s="18">
        <f t="shared" si="3"/>
        <v>100</v>
      </c>
      <c r="U101" s="18" cm="1">
        <f t="array" ref="U101">INDEX($T$2:$T$240,(MATCH(SMALL(IFERROR(SEARCH(,$T$2:$T$240),2^32)+ROW($T$2:$T$240)/1000,ROWS($U$2:U101)),IFERROR(SEARCH(,$T$2:$T$240),2^32)+ROW($T$2:$T$240)/1000,0)))</f>
        <v>100</v>
      </c>
    </row>
    <row r="102" spans="1:21" ht="141.75" x14ac:dyDescent="0.45">
      <c r="A102" s="19">
        <v>101</v>
      </c>
      <c r="B102" s="20" t="str">
        <f t="shared" si="4"/>
        <v>SIU Carbondale, Office of Innovation and Economic Development (OIED)</v>
      </c>
      <c r="C102" s="21" t="s">
        <v>336</v>
      </c>
      <c r="D102" s="19" t="s">
        <v>454</v>
      </c>
      <c r="E102" s="18" t="s">
        <v>557</v>
      </c>
      <c r="F102" s="18" t="s">
        <v>789</v>
      </c>
      <c r="G102" s="18" t="s">
        <v>670</v>
      </c>
      <c r="H102" s="18" t="s">
        <v>1230</v>
      </c>
      <c r="I102" s="18" t="s">
        <v>1057</v>
      </c>
      <c r="J102" s="18" t="s">
        <v>1064</v>
      </c>
      <c r="K102" s="18" t="s">
        <v>831</v>
      </c>
      <c r="L102" s="18" t="s">
        <v>1718</v>
      </c>
      <c r="M102" s="18" t="s">
        <v>127</v>
      </c>
      <c r="N102" s="18">
        <f>IF(ISNUMBER(SEARCH('Search for Assistance'!$C$6,DATA2!I102)),1,0)</f>
        <v>1</v>
      </c>
      <c r="O102" s="18">
        <f>IF(ISNUMBER(SEARCH('Search for Assistance'!$C$7,DATA2!J102)),1,0)</f>
        <v>1</v>
      </c>
      <c r="P102" s="18">
        <f>IF(ISNUMBER(SEARCH('Search for Assistance'!$C$8,DATA2!K102)),1,0)</f>
        <v>1</v>
      </c>
      <c r="Q102" s="18">
        <f>IF(ISNUMBER(SEARCH('Search for Assistance'!$C$9,DATA2!L102)),1,0)</f>
        <v>1</v>
      </c>
      <c r="R102" s="18">
        <f t="shared" si="5"/>
        <v>1</v>
      </c>
      <c r="S102" s="18">
        <v>101</v>
      </c>
      <c r="T102" s="18">
        <f t="shared" si="3"/>
        <v>101</v>
      </c>
      <c r="U102" s="18" cm="1">
        <f t="array" ref="U102">INDEX($T$2:$T$240,(MATCH(SMALL(IFERROR(SEARCH(,$T$2:$T$240),2^32)+ROW($T$2:$T$240)/1000,ROWS($U$2:U102)),IFERROR(SEARCH(,$T$2:$T$240),2^32)+ROW($T$2:$T$240)/1000,0)))</f>
        <v>101</v>
      </c>
    </row>
    <row r="103" spans="1:21" ht="23.65" x14ac:dyDescent="0.45">
      <c r="A103" s="19">
        <v>102</v>
      </c>
      <c r="B103" s="20" t="str">
        <f t="shared" si="4"/>
        <v>Six Corners Association</v>
      </c>
      <c r="C103" s="21" t="s">
        <v>337</v>
      </c>
      <c r="D103" s="19" t="s">
        <v>455</v>
      </c>
      <c r="E103" s="18" t="s">
        <v>861</v>
      </c>
      <c r="F103" s="18" t="s">
        <v>790</v>
      </c>
      <c r="G103" s="18" t="s">
        <v>671</v>
      </c>
      <c r="H103" s="18" t="s">
        <v>1231</v>
      </c>
      <c r="I103" s="18" t="s">
        <v>1058</v>
      </c>
      <c r="J103" s="18" t="s">
        <v>21</v>
      </c>
      <c r="K103" s="18" t="s">
        <v>1356</v>
      </c>
      <c r="L103" s="18" t="s">
        <v>1318</v>
      </c>
      <c r="M103" s="18" t="s">
        <v>127</v>
      </c>
      <c r="N103" s="18">
        <f>IF(ISNUMBER(SEARCH('Search for Assistance'!$C$6,DATA2!I103)),1,0)</f>
        <v>1</v>
      </c>
      <c r="O103" s="18">
        <f>IF(ISNUMBER(SEARCH('Search for Assistance'!$C$7,DATA2!J103)),1,0)</f>
        <v>1</v>
      </c>
      <c r="P103" s="18">
        <f>IF(ISNUMBER(SEARCH('Search for Assistance'!$C$8,DATA2!K103)),1,0)</f>
        <v>1</v>
      </c>
      <c r="Q103" s="18">
        <f>IF(ISNUMBER(SEARCH('Search for Assistance'!$C$9,DATA2!L103)),1,0)</f>
        <v>1</v>
      </c>
      <c r="R103" s="18">
        <f t="shared" si="5"/>
        <v>1</v>
      </c>
      <c r="S103" s="18">
        <v>102</v>
      </c>
      <c r="T103" s="18">
        <f t="shared" si="3"/>
        <v>102</v>
      </c>
      <c r="U103" s="18" cm="1">
        <f t="array" ref="U103">INDEX($T$2:$T$240,(MATCH(SMALL(IFERROR(SEARCH(,$T$2:$T$240),2^32)+ROW($T$2:$T$240)/1000,ROWS($U$2:U103)),IFERROR(SEARCH(,$T$2:$T$240),2^32)+ROW($T$2:$T$240)/1000,0)))</f>
        <v>102</v>
      </c>
    </row>
    <row r="104" spans="1:21" ht="70.900000000000006" x14ac:dyDescent="0.45">
      <c r="A104" s="19">
        <v>103</v>
      </c>
      <c r="B104" s="20" t="str">
        <f t="shared" si="4"/>
        <v>Small Deeds Matter</v>
      </c>
      <c r="C104" s="21" t="s">
        <v>338</v>
      </c>
      <c r="D104" s="19" t="s">
        <v>456</v>
      </c>
      <c r="E104" s="18" t="s">
        <v>558</v>
      </c>
      <c r="F104" s="18" t="s">
        <v>791</v>
      </c>
      <c r="G104" s="18" t="s">
        <v>672</v>
      </c>
      <c r="H104" s="18" t="s">
        <v>1232</v>
      </c>
      <c r="I104" s="18" t="s">
        <v>1043</v>
      </c>
      <c r="J104" s="18" t="s">
        <v>21</v>
      </c>
      <c r="K104" s="18" t="s">
        <v>830</v>
      </c>
      <c r="L104" s="18" t="s">
        <v>1719</v>
      </c>
      <c r="M104" s="18" t="s">
        <v>127</v>
      </c>
      <c r="N104" s="18">
        <f>IF(ISNUMBER(SEARCH('Search for Assistance'!$C$6,DATA2!I104)),1,0)</f>
        <v>1</v>
      </c>
      <c r="O104" s="18">
        <f>IF(ISNUMBER(SEARCH('Search for Assistance'!$C$7,DATA2!J104)),1,0)</f>
        <v>1</v>
      </c>
      <c r="P104" s="18">
        <f>IF(ISNUMBER(SEARCH('Search for Assistance'!$C$8,DATA2!K104)),1,0)</f>
        <v>1</v>
      </c>
      <c r="Q104" s="18">
        <f>IF(ISNUMBER(SEARCH('Search for Assistance'!$C$9,DATA2!L104)),1,0)</f>
        <v>1</v>
      </c>
      <c r="R104" s="18">
        <f t="shared" si="5"/>
        <v>1</v>
      </c>
      <c r="S104" s="18">
        <v>103</v>
      </c>
      <c r="T104" s="18">
        <f t="shared" si="3"/>
        <v>103</v>
      </c>
      <c r="U104" s="18" cm="1">
        <f t="array" ref="U104">INDEX($T$2:$T$240,(MATCH(SMALL(IFERROR(SEARCH(,$T$2:$T$240),2^32)+ROW($T$2:$T$240)/1000,ROWS($U$2:U104)),IFERROR(SEARCH(,$T$2:$T$240),2^32)+ROW($T$2:$T$240)/1000,0)))</f>
        <v>103</v>
      </c>
    </row>
    <row r="105" spans="1:21" ht="31.5" x14ac:dyDescent="0.45">
      <c r="A105" s="19">
        <v>104</v>
      </c>
      <c r="B105" s="20" t="str">
        <f t="shared" si="4"/>
        <v>South Chicago Parents and Friends, Inc.</v>
      </c>
      <c r="C105" s="21" t="s">
        <v>339</v>
      </c>
      <c r="D105" s="19" t="s">
        <v>457</v>
      </c>
      <c r="E105" s="18" t="s">
        <v>559</v>
      </c>
      <c r="F105" s="18" t="s">
        <v>792</v>
      </c>
      <c r="G105" s="18" t="s">
        <v>673</v>
      </c>
      <c r="H105" s="18" t="s">
        <v>1233</v>
      </c>
      <c r="I105" s="18" t="s">
        <v>996</v>
      </c>
      <c r="J105" s="18" t="s">
        <v>993</v>
      </c>
      <c r="K105" s="18" t="s">
        <v>1356</v>
      </c>
      <c r="L105" s="18" t="s">
        <v>1802</v>
      </c>
      <c r="M105" s="18" t="s">
        <v>127</v>
      </c>
      <c r="N105" s="18">
        <f>IF(ISNUMBER(SEARCH('Search for Assistance'!$C$6,DATA2!I105)),1,0)</f>
        <v>1</v>
      </c>
      <c r="O105" s="18">
        <f>IF(ISNUMBER(SEARCH('Search for Assistance'!$C$7,DATA2!J105)),1,0)</f>
        <v>1</v>
      </c>
      <c r="P105" s="18">
        <f>IF(ISNUMBER(SEARCH('Search for Assistance'!$C$8,DATA2!K105)),1,0)</f>
        <v>1</v>
      </c>
      <c r="Q105" s="18">
        <f>IF(ISNUMBER(SEARCH('Search for Assistance'!$C$9,DATA2!L105)),1,0)</f>
        <v>1</v>
      </c>
      <c r="R105" s="18">
        <f t="shared" si="5"/>
        <v>1</v>
      </c>
      <c r="S105" s="18">
        <v>104</v>
      </c>
      <c r="T105" s="18">
        <f t="shared" si="3"/>
        <v>104</v>
      </c>
      <c r="U105" s="18" cm="1">
        <f t="array" ref="U105">INDEX($T$2:$T$240,(MATCH(SMALL(IFERROR(SEARCH(,$T$2:$T$240),2^32)+ROW($T$2:$T$240)/1000,ROWS($U$2:U105)),IFERROR(SEARCH(,$T$2:$T$240),2^32)+ROW($T$2:$T$240)/1000,0)))</f>
        <v>104</v>
      </c>
    </row>
    <row r="106" spans="1:21" ht="15.75" x14ac:dyDescent="0.45">
      <c r="A106" s="19">
        <v>105</v>
      </c>
      <c r="B106" s="20" t="str">
        <f t="shared" si="4"/>
        <v>South Holland Business Association</v>
      </c>
      <c r="C106" s="21" t="s">
        <v>340</v>
      </c>
      <c r="D106" s="19" t="s">
        <v>458</v>
      </c>
      <c r="E106" s="18" t="s">
        <v>560</v>
      </c>
      <c r="F106" s="18" t="s">
        <v>793</v>
      </c>
      <c r="G106" s="18" t="s">
        <v>674</v>
      </c>
      <c r="H106" s="18" t="s">
        <v>1234</v>
      </c>
      <c r="I106" s="18" t="s">
        <v>1025</v>
      </c>
      <c r="J106" s="18" t="s">
        <v>993</v>
      </c>
      <c r="K106" s="18" t="s">
        <v>1356</v>
      </c>
      <c r="L106" s="18" t="s">
        <v>1515</v>
      </c>
      <c r="M106" s="18" t="s">
        <v>127</v>
      </c>
      <c r="N106" s="18">
        <f>IF(ISNUMBER(SEARCH('Search for Assistance'!$C$6,DATA2!I106)),1,0)</f>
        <v>1</v>
      </c>
      <c r="O106" s="18">
        <f>IF(ISNUMBER(SEARCH('Search for Assistance'!$C$7,DATA2!J106)),1,0)</f>
        <v>1</v>
      </c>
      <c r="P106" s="18">
        <f>IF(ISNUMBER(SEARCH('Search for Assistance'!$C$8,DATA2!K106)),1,0)</f>
        <v>1</v>
      </c>
      <c r="Q106" s="18">
        <f>IF(ISNUMBER(SEARCH('Search for Assistance'!$C$9,DATA2!L106)),1,0)</f>
        <v>1</v>
      </c>
      <c r="R106" s="18">
        <f t="shared" si="5"/>
        <v>1</v>
      </c>
      <c r="S106" s="18">
        <v>105</v>
      </c>
      <c r="T106" s="18">
        <f t="shared" si="3"/>
        <v>105</v>
      </c>
      <c r="U106" s="18" cm="1">
        <f t="array" ref="U106">INDEX($T$2:$T$240,(MATCH(SMALL(IFERROR(SEARCH(,$T$2:$T$240),2^32)+ROW($T$2:$T$240)/1000,ROWS($U$2:U106)),IFERROR(SEARCH(,$T$2:$T$240),2^32)+ROW($T$2:$T$240)/1000,0)))</f>
        <v>105</v>
      </c>
    </row>
    <row r="107" spans="1:21" ht="31.5" x14ac:dyDescent="0.45">
      <c r="A107" s="19">
        <v>106</v>
      </c>
      <c r="B107" s="20" t="str">
        <f t="shared" si="4"/>
        <v>South Shore Chamber of Commerce</v>
      </c>
      <c r="C107" s="21" t="s">
        <v>341</v>
      </c>
      <c r="D107" s="19" t="s">
        <v>459</v>
      </c>
      <c r="E107" s="18" t="s">
        <v>561</v>
      </c>
      <c r="F107" s="18" t="s">
        <v>794</v>
      </c>
      <c r="G107" s="18" t="s">
        <v>675</v>
      </c>
      <c r="H107" s="18" t="s">
        <v>1235</v>
      </c>
      <c r="I107" s="18" t="s">
        <v>996</v>
      </c>
      <c r="J107" s="18" t="s">
        <v>21</v>
      </c>
      <c r="K107" s="18" t="s">
        <v>1356</v>
      </c>
      <c r="L107" s="18" t="s">
        <v>1720</v>
      </c>
      <c r="M107" s="18" t="s">
        <v>127</v>
      </c>
      <c r="N107" s="18">
        <f>IF(ISNUMBER(SEARCH('Search for Assistance'!$C$6,DATA2!I107)),1,0)</f>
        <v>1</v>
      </c>
      <c r="O107" s="18">
        <f>IF(ISNUMBER(SEARCH('Search for Assistance'!$C$7,DATA2!J107)),1,0)</f>
        <v>1</v>
      </c>
      <c r="P107" s="18">
        <f>IF(ISNUMBER(SEARCH('Search for Assistance'!$C$8,DATA2!K107)),1,0)</f>
        <v>1</v>
      </c>
      <c r="Q107" s="18">
        <f>IF(ISNUMBER(SEARCH('Search for Assistance'!$C$9,DATA2!L107)),1,0)</f>
        <v>1</v>
      </c>
      <c r="R107" s="18">
        <f t="shared" si="5"/>
        <v>1</v>
      </c>
      <c r="S107" s="18">
        <v>106</v>
      </c>
      <c r="T107" s="18">
        <f t="shared" si="3"/>
        <v>106</v>
      </c>
      <c r="U107" s="18" cm="1">
        <f t="array" ref="U107">INDEX($T$2:$T$240,(MATCH(SMALL(IFERROR(SEARCH(,$T$2:$T$240),2^32)+ROW($T$2:$T$240)/1000,ROWS($U$2:U107)),IFERROR(SEARCH(,$T$2:$T$240),2^32)+ROW($T$2:$T$240)/1000,0)))</f>
        <v>106</v>
      </c>
    </row>
    <row r="108" spans="1:21" ht="78.75" x14ac:dyDescent="0.45">
      <c r="A108" s="19">
        <v>107</v>
      </c>
      <c r="B108" s="20" t="str">
        <f t="shared" si="4"/>
        <v>Southeastern Illinois College (SIC) - Illinois Small Business Development Center (SBDC)</v>
      </c>
      <c r="C108" s="21" t="s">
        <v>342</v>
      </c>
      <c r="D108" s="19" t="s">
        <v>460</v>
      </c>
      <c r="E108" s="18" t="s">
        <v>562</v>
      </c>
      <c r="F108" s="18" t="s">
        <v>795</v>
      </c>
      <c r="G108" s="18" t="s">
        <v>676</v>
      </c>
      <c r="H108" s="18" t="s">
        <v>1236</v>
      </c>
      <c r="I108" s="18" t="s">
        <v>1039</v>
      </c>
      <c r="J108" s="18" t="s">
        <v>21</v>
      </c>
      <c r="K108" s="18" t="s">
        <v>829</v>
      </c>
      <c r="L108" s="18" t="s">
        <v>1721</v>
      </c>
      <c r="M108" s="18" t="s">
        <v>127</v>
      </c>
      <c r="N108" s="18">
        <f>IF(ISNUMBER(SEARCH('Search for Assistance'!$C$6,DATA2!I108)),1,0)</f>
        <v>1</v>
      </c>
      <c r="O108" s="18">
        <f>IF(ISNUMBER(SEARCH('Search for Assistance'!$C$7,DATA2!J108)),1,0)</f>
        <v>1</v>
      </c>
      <c r="P108" s="18">
        <f>IF(ISNUMBER(SEARCH('Search for Assistance'!$C$8,DATA2!K108)),1,0)</f>
        <v>1</v>
      </c>
      <c r="Q108" s="18">
        <f>IF(ISNUMBER(SEARCH('Search for Assistance'!$C$9,DATA2!L108)),1,0)</f>
        <v>1</v>
      </c>
      <c r="R108" s="18">
        <f t="shared" si="5"/>
        <v>1</v>
      </c>
      <c r="S108" s="18">
        <v>107</v>
      </c>
      <c r="T108" s="18">
        <f t="shared" si="3"/>
        <v>107</v>
      </c>
      <c r="U108" s="18" cm="1">
        <f t="array" ref="U108">INDEX($T$2:$T$240,(MATCH(SMALL(IFERROR(SEARCH(,$T$2:$T$240),2^32)+ROW($T$2:$T$240)/1000,ROWS($U$2:U108)),IFERROR(SEARCH(,$T$2:$T$240),2^32)+ROW($T$2:$T$240)/1000,0)))</f>
        <v>107</v>
      </c>
    </row>
    <row r="109" spans="1:21" ht="47.25" x14ac:dyDescent="0.45">
      <c r="A109" s="19">
        <v>108</v>
      </c>
      <c r="B109" s="20" t="str">
        <f t="shared" si="4"/>
        <v>Southern Five Regional Planning and Development Commission (Southern Five)</v>
      </c>
      <c r="C109" s="21" t="s">
        <v>343</v>
      </c>
      <c r="D109" s="19" t="s">
        <v>461</v>
      </c>
      <c r="E109" s="18" t="s">
        <v>563</v>
      </c>
      <c r="F109" s="18" t="s">
        <v>796</v>
      </c>
      <c r="G109" s="18" t="s">
        <v>677</v>
      </c>
      <c r="H109" s="18" t="s">
        <v>1237</v>
      </c>
      <c r="I109" s="18" t="s">
        <v>1056</v>
      </c>
      <c r="J109" s="18" t="s">
        <v>21</v>
      </c>
      <c r="K109" s="18" t="s">
        <v>828</v>
      </c>
      <c r="L109" s="18" t="s">
        <v>1722</v>
      </c>
      <c r="M109" s="18" t="s">
        <v>127</v>
      </c>
      <c r="N109" s="18">
        <f>IF(ISNUMBER(SEARCH('Search for Assistance'!$C$6,DATA2!I109)),1,0)</f>
        <v>1</v>
      </c>
      <c r="O109" s="18">
        <f>IF(ISNUMBER(SEARCH('Search for Assistance'!$C$7,DATA2!J109)),1,0)</f>
        <v>1</v>
      </c>
      <c r="P109" s="18">
        <f>IF(ISNUMBER(SEARCH('Search for Assistance'!$C$8,DATA2!K109)),1,0)</f>
        <v>1</v>
      </c>
      <c r="Q109" s="18">
        <f>IF(ISNUMBER(SEARCH('Search for Assistance'!$C$9,DATA2!L109)),1,0)</f>
        <v>1</v>
      </c>
      <c r="R109" s="18">
        <f t="shared" si="5"/>
        <v>1</v>
      </c>
      <c r="S109" s="18">
        <v>108</v>
      </c>
      <c r="T109" s="18">
        <f t="shared" si="3"/>
        <v>108</v>
      </c>
      <c r="U109" s="18" cm="1">
        <f t="array" ref="U109">INDEX($T$2:$T$240,(MATCH(SMALL(IFERROR(SEARCH(,$T$2:$T$240),2^32)+ROW($T$2:$T$240)/1000,ROWS($U$2:U109)),IFERROR(SEARCH(,$T$2:$T$240),2^32)+ROW($T$2:$T$240)/1000,0)))</f>
        <v>108</v>
      </c>
    </row>
    <row r="110" spans="1:21" ht="23.65" x14ac:dyDescent="0.45">
      <c r="A110" s="19">
        <v>109</v>
      </c>
      <c r="B110" s="20" t="str">
        <f t="shared" si="4"/>
        <v>Southland Development Authority</v>
      </c>
      <c r="C110" s="21" t="s">
        <v>344</v>
      </c>
      <c r="D110" s="19" t="s">
        <v>462</v>
      </c>
      <c r="E110" s="18" t="s">
        <v>564</v>
      </c>
      <c r="F110" s="18" t="s">
        <v>797</v>
      </c>
      <c r="G110" s="18" t="s">
        <v>678</v>
      </c>
      <c r="H110" s="18" t="s">
        <v>1238</v>
      </c>
      <c r="I110" s="18" t="s">
        <v>996</v>
      </c>
      <c r="J110" s="18" t="s">
        <v>21</v>
      </c>
      <c r="K110" s="18" t="s">
        <v>1356</v>
      </c>
      <c r="L110" s="18" t="s">
        <v>1515</v>
      </c>
      <c r="M110" s="18" t="s">
        <v>127</v>
      </c>
      <c r="N110" s="18">
        <f>IF(ISNUMBER(SEARCH('Search for Assistance'!$C$6,DATA2!I110)),1,0)</f>
        <v>1</v>
      </c>
      <c r="O110" s="18">
        <f>IF(ISNUMBER(SEARCH('Search for Assistance'!$C$7,DATA2!J110)),1,0)</f>
        <v>1</v>
      </c>
      <c r="P110" s="18">
        <f>IF(ISNUMBER(SEARCH('Search for Assistance'!$C$8,DATA2!K110)),1,0)</f>
        <v>1</v>
      </c>
      <c r="Q110" s="18">
        <f>IF(ISNUMBER(SEARCH('Search for Assistance'!$C$9,DATA2!L110)),1,0)</f>
        <v>1</v>
      </c>
      <c r="R110" s="18">
        <f t="shared" si="5"/>
        <v>1</v>
      </c>
      <c r="S110" s="18">
        <v>109</v>
      </c>
      <c r="T110" s="18">
        <f t="shared" si="3"/>
        <v>109</v>
      </c>
      <c r="U110" s="18" cm="1">
        <f t="array" ref="U110">INDEX($T$2:$T$240,(MATCH(SMALL(IFERROR(SEARCH(,$T$2:$T$240),2^32)+ROW($T$2:$T$240)/1000,ROWS($U$2:U110)),IFERROR(SEARCH(,$T$2:$T$240),2^32)+ROW($T$2:$T$240)/1000,0)))</f>
        <v>109</v>
      </c>
    </row>
    <row r="111" spans="1:21" ht="23.65" x14ac:dyDescent="0.45">
      <c r="A111" s="19">
        <v>110</v>
      </c>
      <c r="B111" s="20" t="str">
        <f t="shared" si="4"/>
        <v>Spoon River Partnership for Economic Development</v>
      </c>
      <c r="C111" s="21" t="s">
        <v>345</v>
      </c>
      <c r="D111" s="19" t="s">
        <v>463</v>
      </c>
      <c r="E111" s="18" t="s">
        <v>565</v>
      </c>
      <c r="F111" s="18" t="s">
        <v>798</v>
      </c>
      <c r="G111" s="18" t="s">
        <v>679</v>
      </c>
      <c r="H111" s="18" t="s">
        <v>1239</v>
      </c>
      <c r="I111" s="18" t="s">
        <v>996</v>
      </c>
      <c r="J111" s="18" t="s">
        <v>21</v>
      </c>
      <c r="K111" s="18" t="s">
        <v>155</v>
      </c>
      <c r="L111" s="18" t="s">
        <v>1532</v>
      </c>
      <c r="M111" s="18" t="s">
        <v>127</v>
      </c>
      <c r="N111" s="18">
        <f>IF(ISNUMBER(SEARCH('Search for Assistance'!$C$6,DATA2!I111)),1,0)</f>
        <v>1</v>
      </c>
      <c r="O111" s="18">
        <f>IF(ISNUMBER(SEARCH('Search for Assistance'!$C$7,DATA2!J111)),1,0)</f>
        <v>1</v>
      </c>
      <c r="P111" s="18">
        <f>IF(ISNUMBER(SEARCH('Search for Assistance'!$C$8,DATA2!K111)),1,0)</f>
        <v>1</v>
      </c>
      <c r="Q111" s="18">
        <f>IF(ISNUMBER(SEARCH('Search for Assistance'!$C$9,DATA2!L111)),1,0)</f>
        <v>1</v>
      </c>
      <c r="R111" s="18">
        <f t="shared" si="5"/>
        <v>1</v>
      </c>
      <c r="S111" s="18">
        <v>110</v>
      </c>
      <c r="T111" s="18">
        <f t="shared" si="3"/>
        <v>110</v>
      </c>
      <c r="U111" s="18" cm="1">
        <f t="array" ref="U111">INDEX($T$2:$T$240,(MATCH(SMALL(IFERROR(SEARCH(,$T$2:$T$240),2^32)+ROW($T$2:$T$240)/1000,ROWS($U$2:U111)),IFERROR(SEARCH(,$T$2:$T$240),2^32)+ROW($T$2:$T$240)/1000,0)))</f>
        <v>110</v>
      </c>
    </row>
    <row r="112" spans="1:21" ht="23.65" x14ac:dyDescent="0.45">
      <c r="A112" s="19">
        <v>111</v>
      </c>
      <c r="B112" s="20" t="str">
        <f t="shared" si="4"/>
        <v>Springfield Black Chamber of Commerce</v>
      </c>
      <c r="C112" s="21" t="s">
        <v>346</v>
      </c>
      <c r="D112" s="19" t="s">
        <v>464</v>
      </c>
      <c r="E112" s="18" t="s">
        <v>566</v>
      </c>
      <c r="F112" s="18" t="s">
        <v>799</v>
      </c>
      <c r="G112" s="18" t="s">
        <v>680</v>
      </c>
      <c r="H112" s="18" t="s">
        <v>1240</v>
      </c>
      <c r="I112" s="18" t="s">
        <v>1023</v>
      </c>
      <c r="J112" s="18" t="s">
        <v>21</v>
      </c>
      <c r="K112" s="18" t="s">
        <v>827</v>
      </c>
      <c r="L112" s="18" t="s">
        <v>1723</v>
      </c>
      <c r="M112" s="18" t="s">
        <v>127</v>
      </c>
      <c r="N112" s="18">
        <f>IF(ISNUMBER(SEARCH('Search for Assistance'!$C$6,DATA2!I112)),1,0)</f>
        <v>1</v>
      </c>
      <c r="O112" s="18">
        <f>IF(ISNUMBER(SEARCH('Search for Assistance'!$C$7,DATA2!J112)),1,0)</f>
        <v>1</v>
      </c>
      <c r="P112" s="18">
        <f>IF(ISNUMBER(SEARCH('Search for Assistance'!$C$8,DATA2!K112)),1,0)</f>
        <v>1</v>
      </c>
      <c r="Q112" s="18">
        <f>IF(ISNUMBER(SEARCH('Search for Assistance'!$C$9,DATA2!L112)),1,0)</f>
        <v>1</v>
      </c>
      <c r="R112" s="18">
        <f t="shared" si="5"/>
        <v>1</v>
      </c>
      <c r="S112" s="18">
        <v>111</v>
      </c>
      <c r="T112" s="18">
        <f t="shared" si="3"/>
        <v>111</v>
      </c>
      <c r="U112" s="18" cm="1">
        <f t="array" ref="U112">INDEX($T$2:$T$240,(MATCH(SMALL(IFERROR(SEARCH(,$T$2:$T$240),2^32)+ROW($T$2:$T$240)/1000,ROWS($U$2:U112)),IFERROR(SEARCH(,$T$2:$T$240),2^32)+ROW($T$2:$T$240)/1000,0)))</f>
        <v>111</v>
      </c>
    </row>
    <row r="113" spans="1:21" ht="15.75" x14ac:dyDescent="0.45">
      <c r="A113" s="19">
        <v>112</v>
      </c>
      <c r="B113" s="20" t="str">
        <f t="shared" si="4"/>
        <v>Springfield Urban League</v>
      </c>
      <c r="C113" s="21" t="s">
        <v>347</v>
      </c>
      <c r="D113" s="19" t="s">
        <v>465</v>
      </c>
      <c r="E113" s="18" t="s">
        <v>567</v>
      </c>
      <c r="F113" s="18" t="s">
        <v>800</v>
      </c>
      <c r="G113" s="18" t="s">
        <v>681</v>
      </c>
      <c r="H113" s="18" t="s">
        <v>1241</v>
      </c>
      <c r="I113" s="18" t="s">
        <v>1025</v>
      </c>
      <c r="J113" s="18" t="s">
        <v>21</v>
      </c>
      <c r="K113" s="18" t="s">
        <v>210</v>
      </c>
      <c r="L113" s="18" t="s">
        <v>1599</v>
      </c>
      <c r="M113" s="18" t="s">
        <v>127</v>
      </c>
      <c r="N113" s="18">
        <f>IF(ISNUMBER(SEARCH('Search for Assistance'!$C$6,DATA2!I113)),1,0)</f>
        <v>1</v>
      </c>
      <c r="O113" s="18">
        <f>IF(ISNUMBER(SEARCH('Search for Assistance'!$C$7,DATA2!J113)),1,0)</f>
        <v>1</v>
      </c>
      <c r="P113" s="18">
        <f>IF(ISNUMBER(SEARCH('Search for Assistance'!$C$8,DATA2!K113)),1,0)</f>
        <v>1</v>
      </c>
      <c r="Q113" s="18">
        <f>IF(ISNUMBER(SEARCH('Search for Assistance'!$C$9,DATA2!L113)),1,0)</f>
        <v>1</v>
      </c>
      <c r="R113" s="18">
        <f t="shared" si="5"/>
        <v>1</v>
      </c>
      <c r="S113" s="18">
        <v>112</v>
      </c>
      <c r="T113" s="18">
        <f t="shared" si="3"/>
        <v>112</v>
      </c>
      <c r="U113" s="18" cm="1">
        <f t="array" ref="U113">INDEX($T$2:$T$240,(MATCH(SMALL(IFERROR(SEARCH(,$T$2:$T$240),2^32)+ROW($T$2:$T$240)/1000,ROWS($U$2:U113)),IFERROR(SEARCH(,$T$2:$T$240),2^32)+ROW($T$2:$T$240)/1000,0)))</f>
        <v>112</v>
      </c>
    </row>
    <row r="114" spans="1:21" ht="15.75" x14ac:dyDescent="0.45">
      <c r="A114" s="19">
        <v>113</v>
      </c>
      <c r="B114" s="20" t="str">
        <f t="shared" si="4"/>
        <v>Sullivan Chamber and Economic Development</v>
      </c>
      <c r="C114" s="21" t="s">
        <v>348</v>
      </c>
      <c r="D114" s="19" t="s">
        <v>466</v>
      </c>
      <c r="E114" s="18" t="s">
        <v>568</v>
      </c>
      <c r="F114" s="18" t="s">
        <v>801</v>
      </c>
      <c r="G114" s="18" t="s">
        <v>682</v>
      </c>
      <c r="H114" s="18" t="s">
        <v>1242</v>
      </c>
      <c r="I114" s="18" t="s">
        <v>1028</v>
      </c>
      <c r="J114" s="18" t="s">
        <v>21</v>
      </c>
      <c r="K114" s="18" t="s">
        <v>196</v>
      </c>
      <c r="L114" s="18" t="s">
        <v>1726</v>
      </c>
      <c r="M114" s="18" t="s">
        <v>127</v>
      </c>
      <c r="N114" s="18">
        <f>IF(ISNUMBER(SEARCH('Search for Assistance'!$C$6,DATA2!I114)),1,0)</f>
        <v>1</v>
      </c>
      <c r="O114" s="18">
        <f>IF(ISNUMBER(SEARCH('Search for Assistance'!$C$7,DATA2!J114)),1,0)</f>
        <v>1</v>
      </c>
      <c r="P114" s="18">
        <f>IF(ISNUMBER(SEARCH('Search for Assistance'!$C$8,DATA2!K114)),1,0)</f>
        <v>1</v>
      </c>
      <c r="Q114" s="18">
        <f>IF(ISNUMBER(SEARCH('Search for Assistance'!$C$9,DATA2!L114)),1,0)</f>
        <v>1</v>
      </c>
      <c r="R114" s="18">
        <f t="shared" si="5"/>
        <v>1</v>
      </c>
      <c r="S114" s="18">
        <v>113</v>
      </c>
      <c r="T114" s="18">
        <f t="shared" si="3"/>
        <v>113</v>
      </c>
      <c r="U114" s="18" cm="1">
        <f t="array" ref="U114">INDEX($T$2:$T$240,(MATCH(SMALL(IFERROR(SEARCH(,$T$2:$T$240),2^32)+ROW($T$2:$T$240)/1000,ROWS($U$2:U114)),IFERROR(SEARCH(,$T$2:$T$240),2^32)+ROW($T$2:$T$240)/1000,0)))</f>
        <v>113</v>
      </c>
    </row>
    <row r="115" spans="1:21" ht="15.75" x14ac:dyDescent="0.45">
      <c r="A115" s="19">
        <v>114</v>
      </c>
      <c r="B115" s="20" t="str">
        <f t="shared" si="4"/>
        <v>The Chicago Urban League</v>
      </c>
      <c r="C115" s="21" t="s">
        <v>349</v>
      </c>
      <c r="D115" s="19" t="s">
        <v>467</v>
      </c>
      <c r="E115" s="18" t="s">
        <v>569</v>
      </c>
      <c r="F115" s="18" t="s">
        <v>802</v>
      </c>
      <c r="G115" s="18" t="s">
        <v>683</v>
      </c>
      <c r="H115" s="18" t="s">
        <v>1243</v>
      </c>
      <c r="I115" s="18" t="s">
        <v>1043</v>
      </c>
      <c r="J115" s="18" t="s">
        <v>21</v>
      </c>
      <c r="K115" s="18" t="s">
        <v>1356</v>
      </c>
      <c r="L115" s="18" t="s">
        <v>1623</v>
      </c>
      <c r="M115" s="18" t="s">
        <v>127</v>
      </c>
      <c r="N115" s="18">
        <f>IF(ISNUMBER(SEARCH('Search for Assistance'!$C$6,DATA2!I115)),1,0)</f>
        <v>1</v>
      </c>
      <c r="O115" s="18">
        <f>IF(ISNUMBER(SEARCH('Search for Assistance'!$C$7,DATA2!J115)),1,0)</f>
        <v>1</v>
      </c>
      <c r="P115" s="18">
        <f>IF(ISNUMBER(SEARCH('Search for Assistance'!$C$8,DATA2!K115)),1,0)</f>
        <v>1</v>
      </c>
      <c r="Q115" s="18">
        <f>IF(ISNUMBER(SEARCH('Search for Assistance'!$C$9,DATA2!L115)),1,0)</f>
        <v>1</v>
      </c>
      <c r="R115" s="18">
        <f t="shared" si="5"/>
        <v>1</v>
      </c>
      <c r="S115" s="18">
        <v>114</v>
      </c>
      <c r="T115" s="18">
        <f t="shared" si="3"/>
        <v>114</v>
      </c>
      <c r="U115" s="18" cm="1">
        <f t="array" ref="U115">INDEX($T$2:$T$240,(MATCH(SMALL(IFERROR(SEARCH(,$T$2:$T$240),2^32)+ROW($T$2:$T$240)/1000,ROWS($U$2:U115)),IFERROR(SEARCH(,$T$2:$T$240),2^32)+ROW($T$2:$T$240)/1000,0)))</f>
        <v>114</v>
      </c>
    </row>
    <row r="116" spans="1:21" ht="31.5" x14ac:dyDescent="0.45">
      <c r="A116" s="19">
        <v>115</v>
      </c>
      <c r="B116" s="20" t="str">
        <f t="shared" si="4"/>
        <v>The Community Wellness Project</v>
      </c>
      <c r="C116" s="21" t="s">
        <v>350</v>
      </c>
      <c r="D116" s="19" t="s">
        <v>468</v>
      </c>
      <c r="E116" s="18" t="s">
        <v>570</v>
      </c>
      <c r="F116" s="18" t="s">
        <v>803</v>
      </c>
      <c r="G116" s="18" t="s">
        <v>684</v>
      </c>
      <c r="H116" s="18" t="s">
        <v>1244</v>
      </c>
      <c r="I116" s="18" t="s">
        <v>1043</v>
      </c>
      <c r="J116" s="18" t="s">
        <v>21</v>
      </c>
      <c r="K116" s="18" t="s">
        <v>826</v>
      </c>
      <c r="L116" s="18" t="s">
        <v>1728</v>
      </c>
      <c r="M116" s="18" t="s">
        <v>127</v>
      </c>
      <c r="N116" s="18">
        <f>IF(ISNUMBER(SEARCH('Search for Assistance'!$C$6,DATA2!I116)),1,0)</f>
        <v>1</v>
      </c>
      <c r="O116" s="18">
        <f>IF(ISNUMBER(SEARCH('Search for Assistance'!$C$7,DATA2!J116)),1,0)</f>
        <v>1</v>
      </c>
      <c r="P116" s="18">
        <f>IF(ISNUMBER(SEARCH('Search for Assistance'!$C$8,DATA2!K116)),1,0)</f>
        <v>1</v>
      </c>
      <c r="Q116" s="18">
        <f>IF(ISNUMBER(SEARCH('Search for Assistance'!$C$9,DATA2!L116)),1,0)</f>
        <v>1</v>
      </c>
      <c r="R116" s="18">
        <f t="shared" si="5"/>
        <v>1</v>
      </c>
      <c r="S116" s="18">
        <v>115</v>
      </c>
      <c r="T116" s="18">
        <f t="shared" si="3"/>
        <v>115</v>
      </c>
      <c r="U116" s="18" cm="1">
        <f t="array" ref="U116">INDEX($T$2:$T$240,(MATCH(SMALL(IFERROR(SEARCH(,$T$2:$T$240),2^32)+ROW($T$2:$T$240)/1000,ROWS($U$2:U116)),IFERROR(SEARCH(,$T$2:$T$240),2^32)+ROW($T$2:$T$240)/1000,0)))</f>
        <v>115</v>
      </c>
    </row>
    <row r="117" spans="1:21" ht="23.65" x14ac:dyDescent="0.45">
      <c r="A117" s="19">
        <v>116</v>
      </c>
      <c r="B117" s="20" t="str">
        <f t="shared" si="4"/>
        <v>The Cook County Black Chamber of Commerce</v>
      </c>
      <c r="C117" s="21" t="s">
        <v>351</v>
      </c>
      <c r="D117" s="19" t="s">
        <v>469</v>
      </c>
      <c r="E117" s="18" t="s">
        <v>571</v>
      </c>
      <c r="F117" s="18" t="s">
        <v>804</v>
      </c>
      <c r="G117" s="18" t="s">
        <v>685</v>
      </c>
      <c r="H117" s="18" t="s">
        <v>1245</v>
      </c>
      <c r="I117" s="18" t="s">
        <v>996</v>
      </c>
      <c r="J117" s="18" t="s">
        <v>21</v>
      </c>
      <c r="K117" s="18" t="s">
        <v>1356</v>
      </c>
      <c r="L117" s="18" t="s">
        <v>1623</v>
      </c>
      <c r="M117" s="18" t="s">
        <v>127</v>
      </c>
      <c r="N117" s="18">
        <f>IF(ISNUMBER(SEARCH('Search for Assistance'!$C$6,DATA2!I117)),1,0)</f>
        <v>1</v>
      </c>
      <c r="O117" s="18">
        <f>IF(ISNUMBER(SEARCH('Search for Assistance'!$C$7,DATA2!J117)),1,0)</f>
        <v>1</v>
      </c>
      <c r="P117" s="18">
        <f>IF(ISNUMBER(SEARCH('Search for Assistance'!$C$8,DATA2!K117)),1,0)</f>
        <v>1</v>
      </c>
      <c r="Q117" s="18">
        <f>IF(ISNUMBER(SEARCH('Search for Assistance'!$C$9,DATA2!L117)),1,0)</f>
        <v>1</v>
      </c>
      <c r="R117" s="18">
        <f t="shared" si="5"/>
        <v>1</v>
      </c>
      <c r="S117" s="18">
        <v>116</v>
      </c>
      <c r="T117" s="18">
        <f t="shared" si="3"/>
        <v>116</v>
      </c>
      <c r="U117" s="18" cm="1">
        <f t="array" ref="U117">INDEX($T$2:$T$240,(MATCH(SMALL(IFERROR(SEARCH(,$T$2:$T$240),2^32)+ROW($T$2:$T$240)/1000,ROWS($U$2:U117)),IFERROR(SEARCH(,$T$2:$T$240),2^32)+ROW($T$2:$T$240)/1000,0)))</f>
        <v>116</v>
      </c>
    </row>
    <row r="118" spans="1:21" ht="23.65" x14ac:dyDescent="0.45">
      <c r="A118" s="19">
        <v>117</v>
      </c>
      <c r="B118" s="20" t="str">
        <f t="shared" si="4"/>
        <v>The District</v>
      </c>
      <c r="C118" s="21" t="s">
        <v>352</v>
      </c>
      <c r="D118" s="19" t="s">
        <v>470</v>
      </c>
      <c r="E118" s="18" t="s">
        <v>862</v>
      </c>
      <c r="F118" s="18" t="s">
        <v>805</v>
      </c>
      <c r="G118" s="18" t="s">
        <v>686</v>
      </c>
      <c r="H118" s="18" t="s">
        <v>1246</v>
      </c>
      <c r="I118" s="18" t="s">
        <v>1059</v>
      </c>
      <c r="J118" s="18" t="s">
        <v>21</v>
      </c>
      <c r="K118" s="18" t="s">
        <v>128</v>
      </c>
      <c r="L118" s="18" t="s">
        <v>1522</v>
      </c>
      <c r="M118" s="18" t="s">
        <v>127</v>
      </c>
      <c r="N118" s="18">
        <f>IF(ISNUMBER(SEARCH('Search for Assistance'!$C$6,DATA2!I118)),1,0)</f>
        <v>1</v>
      </c>
      <c r="O118" s="18">
        <f>IF(ISNUMBER(SEARCH('Search for Assistance'!$C$7,DATA2!J118)),1,0)</f>
        <v>1</v>
      </c>
      <c r="P118" s="18">
        <f>IF(ISNUMBER(SEARCH('Search for Assistance'!$C$8,DATA2!K118)),1,0)</f>
        <v>1</v>
      </c>
      <c r="Q118" s="18">
        <f>IF(ISNUMBER(SEARCH('Search for Assistance'!$C$9,DATA2!L118)),1,0)</f>
        <v>1</v>
      </c>
      <c r="R118" s="18">
        <f t="shared" si="5"/>
        <v>1</v>
      </c>
      <c r="S118" s="18">
        <v>117</v>
      </c>
      <c r="T118" s="18">
        <f t="shared" si="3"/>
        <v>117</v>
      </c>
      <c r="U118" s="18" cm="1">
        <f t="array" ref="U118">INDEX($T$2:$T$240,(MATCH(SMALL(IFERROR(SEARCH(,$T$2:$T$240),2^32)+ROW($T$2:$T$240)/1000,ROWS($U$2:U118)),IFERROR(SEARCH(,$T$2:$T$240),2^32)+ROW($T$2:$T$240)/1000,0)))</f>
        <v>117</v>
      </c>
    </row>
    <row r="119" spans="1:21" ht="39.4" x14ac:dyDescent="0.45">
      <c r="A119" s="19">
        <v>118</v>
      </c>
      <c r="B119" s="20" t="str">
        <f t="shared" si="4"/>
        <v>The Greater Area of Springfield Chamber of Commerce</v>
      </c>
      <c r="C119" s="21" t="s">
        <v>353</v>
      </c>
      <c r="D119" s="19" t="s">
        <v>471</v>
      </c>
      <c r="E119" s="18" t="s">
        <v>572</v>
      </c>
      <c r="F119" s="18" t="s">
        <v>806</v>
      </c>
      <c r="G119" s="18" t="s">
        <v>687</v>
      </c>
      <c r="H119" s="18" t="s">
        <v>1247</v>
      </c>
      <c r="I119" s="18" t="s">
        <v>1060</v>
      </c>
      <c r="J119" s="18" t="s">
        <v>993</v>
      </c>
      <c r="K119" s="18" t="s">
        <v>210</v>
      </c>
      <c r="L119" s="18" t="s">
        <v>1649</v>
      </c>
      <c r="M119" s="18" t="s">
        <v>127</v>
      </c>
      <c r="N119" s="18">
        <f>IF(ISNUMBER(SEARCH('Search for Assistance'!$C$6,DATA2!I119)),1,0)</f>
        <v>1</v>
      </c>
      <c r="O119" s="18">
        <f>IF(ISNUMBER(SEARCH('Search for Assistance'!$C$7,DATA2!J119)),1,0)</f>
        <v>1</v>
      </c>
      <c r="P119" s="18">
        <f>IF(ISNUMBER(SEARCH('Search for Assistance'!$C$8,DATA2!K119)),1,0)</f>
        <v>1</v>
      </c>
      <c r="Q119" s="18">
        <f>IF(ISNUMBER(SEARCH('Search for Assistance'!$C$9,DATA2!L119)),1,0)</f>
        <v>1</v>
      </c>
      <c r="R119" s="18">
        <f t="shared" si="5"/>
        <v>1</v>
      </c>
      <c r="S119" s="18">
        <v>118</v>
      </c>
      <c r="T119" s="18">
        <f t="shared" si="3"/>
        <v>118</v>
      </c>
      <c r="U119" s="18" cm="1">
        <f t="array" ref="U119">INDEX($T$2:$T$240,(MATCH(SMALL(IFERROR(SEARCH(,$T$2:$T$240),2^32)+ROW($T$2:$T$240)/1000,ROWS($U$2:U119)),IFERROR(SEARCH(,$T$2:$T$240),2^32)+ROW($T$2:$T$240)/1000,0)))</f>
        <v>118</v>
      </c>
    </row>
    <row r="120" spans="1:21" ht="181.15" x14ac:dyDescent="0.45">
      <c r="A120" s="19">
        <v>119</v>
      </c>
      <c r="B120" s="20" t="str">
        <f t="shared" si="4"/>
        <v>The Joseph Center</v>
      </c>
      <c r="C120" s="21" t="s">
        <v>354</v>
      </c>
      <c r="D120" s="19" t="s">
        <v>472</v>
      </c>
      <c r="E120" s="18" t="s">
        <v>573</v>
      </c>
      <c r="F120" s="18" t="s">
        <v>807</v>
      </c>
      <c r="G120" s="18" t="s">
        <v>688</v>
      </c>
      <c r="H120" s="18" t="s">
        <v>1248</v>
      </c>
      <c r="I120" s="18" t="s">
        <v>1055</v>
      </c>
      <c r="J120" s="18" t="s">
        <v>999</v>
      </c>
      <c r="K120" s="18" t="s">
        <v>1804</v>
      </c>
      <c r="L120" s="18" t="s">
        <v>1724</v>
      </c>
      <c r="M120" s="18" t="s">
        <v>127</v>
      </c>
      <c r="N120" s="18">
        <f>IF(ISNUMBER(SEARCH('Search for Assistance'!$C$6,DATA2!I120)),1,0)</f>
        <v>1</v>
      </c>
      <c r="O120" s="18">
        <f>IF(ISNUMBER(SEARCH('Search for Assistance'!$C$7,DATA2!J120)),1,0)</f>
        <v>1</v>
      </c>
      <c r="P120" s="18">
        <f>IF(ISNUMBER(SEARCH('Search for Assistance'!$C$8,DATA2!K120)),1,0)</f>
        <v>1</v>
      </c>
      <c r="Q120" s="18">
        <f>IF(ISNUMBER(SEARCH('Search for Assistance'!$C$9,DATA2!L120)),1,0)</f>
        <v>1</v>
      </c>
      <c r="R120" s="18">
        <f t="shared" si="5"/>
        <v>1</v>
      </c>
      <c r="S120" s="18">
        <v>119</v>
      </c>
      <c r="T120" s="18">
        <f t="shared" si="3"/>
        <v>119</v>
      </c>
      <c r="U120" s="18" cm="1">
        <f t="array" ref="U120">INDEX($T$2:$T$240,(MATCH(SMALL(IFERROR(SEARCH(,$T$2:$T$240),2^32)+ROW($T$2:$T$240)/1000,ROWS($U$2:U120)),IFERROR(SEARCH(,$T$2:$T$240),2^32)+ROW($T$2:$T$240)/1000,0)))</f>
        <v>119</v>
      </c>
    </row>
    <row r="121" spans="1:21" ht="63" x14ac:dyDescent="0.45">
      <c r="A121" s="19">
        <v>120</v>
      </c>
      <c r="B121" s="20" t="str">
        <f t="shared" si="4"/>
        <v>The Knox County Area Partnership for Economic Development</v>
      </c>
      <c r="C121" s="21" t="s">
        <v>355</v>
      </c>
      <c r="D121" s="19" t="s">
        <v>473</v>
      </c>
      <c r="E121" s="18" t="s">
        <v>825</v>
      </c>
      <c r="F121" s="18" t="s">
        <v>808</v>
      </c>
      <c r="G121" s="18" t="s">
        <v>689</v>
      </c>
      <c r="H121" s="18" t="s">
        <v>1249</v>
      </c>
      <c r="I121" s="18" t="s">
        <v>996</v>
      </c>
      <c r="J121" s="18" t="s">
        <v>21</v>
      </c>
      <c r="K121" s="18" t="s">
        <v>824</v>
      </c>
      <c r="L121" s="18" t="s">
        <v>1725</v>
      </c>
      <c r="M121" s="18" t="s">
        <v>127</v>
      </c>
      <c r="N121" s="18">
        <f>IF(ISNUMBER(SEARCH('Search for Assistance'!$C$6,DATA2!I121)),1,0)</f>
        <v>1</v>
      </c>
      <c r="O121" s="18">
        <f>IF(ISNUMBER(SEARCH('Search for Assistance'!$C$7,DATA2!J121)),1,0)</f>
        <v>1</v>
      </c>
      <c r="P121" s="18">
        <f>IF(ISNUMBER(SEARCH('Search for Assistance'!$C$8,DATA2!K121)),1,0)</f>
        <v>1</v>
      </c>
      <c r="Q121" s="18">
        <f>IF(ISNUMBER(SEARCH('Search for Assistance'!$C$9,DATA2!L121)),1,0)</f>
        <v>1</v>
      </c>
      <c r="R121" s="18">
        <f t="shared" si="5"/>
        <v>1</v>
      </c>
      <c r="S121" s="18">
        <v>120</v>
      </c>
      <c r="T121" s="18">
        <f t="shared" si="3"/>
        <v>120</v>
      </c>
      <c r="U121" s="18" cm="1">
        <f t="array" ref="U121">INDEX($T$2:$T$240,(MATCH(SMALL(IFERROR(SEARCH(,$T$2:$T$240),2^32)+ROW($T$2:$T$240)/1000,ROWS($U$2:U121)),IFERROR(SEARCH(,$T$2:$T$240),2^32)+ROW($T$2:$T$240)/1000,0)))</f>
        <v>120</v>
      </c>
    </row>
    <row r="122" spans="1:21" ht="63" x14ac:dyDescent="0.45">
      <c r="A122" s="19">
        <v>121</v>
      </c>
      <c r="B122" s="20" t="str">
        <f t="shared" si="4"/>
        <v>The Southwest Collective</v>
      </c>
      <c r="C122" s="21" t="s">
        <v>356</v>
      </c>
      <c r="D122" s="19" t="s">
        <v>425</v>
      </c>
      <c r="E122" s="18" t="s">
        <v>574</v>
      </c>
      <c r="F122" s="18" t="s">
        <v>809</v>
      </c>
      <c r="G122" s="18" t="s">
        <v>690</v>
      </c>
      <c r="H122" s="18" t="s">
        <v>1250</v>
      </c>
      <c r="I122" s="18" t="s">
        <v>1024</v>
      </c>
      <c r="J122" s="18" t="s">
        <v>993</v>
      </c>
      <c r="K122" s="18" t="s">
        <v>1356</v>
      </c>
      <c r="L122" s="18" t="s">
        <v>1803</v>
      </c>
      <c r="M122" s="18" t="s">
        <v>127</v>
      </c>
      <c r="N122" s="18">
        <f>IF(ISNUMBER(SEARCH('Search for Assistance'!$C$6,DATA2!I122)),1,0)</f>
        <v>1</v>
      </c>
      <c r="O122" s="18">
        <f>IF(ISNUMBER(SEARCH('Search for Assistance'!$C$7,DATA2!J122)),1,0)</f>
        <v>1</v>
      </c>
      <c r="P122" s="18">
        <f>IF(ISNUMBER(SEARCH('Search for Assistance'!$C$8,DATA2!K122)),1,0)</f>
        <v>1</v>
      </c>
      <c r="Q122" s="18">
        <f>IF(ISNUMBER(SEARCH('Search for Assistance'!$C$9,DATA2!L122)),1,0)</f>
        <v>1</v>
      </c>
      <c r="R122" s="18">
        <f t="shared" si="5"/>
        <v>1</v>
      </c>
      <c r="S122" s="18">
        <v>121</v>
      </c>
      <c r="T122" s="18">
        <f t="shared" si="3"/>
        <v>121</v>
      </c>
      <c r="U122" s="18" cm="1">
        <f t="array" ref="U122">INDEX($T$2:$T$240,(MATCH(SMALL(IFERROR(SEARCH(,$T$2:$T$240),2^32)+ROW($T$2:$T$240)/1000,ROWS($U$2:U122)),IFERROR(SEARCH(,$T$2:$T$240),2^32)+ROW($T$2:$T$240)/1000,0)))</f>
        <v>121</v>
      </c>
    </row>
    <row r="123" spans="1:21" ht="23.65" x14ac:dyDescent="0.45">
      <c r="A123" s="19">
        <v>122</v>
      </c>
      <c r="B123" s="20" t="str">
        <f t="shared" si="4"/>
        <v>The Wright Way Organization</v>
      </c>
      <c r="C123" s="21" t="s">
        <v>357</v>
      </c>
      <c r="D123" s="19" t="s">
        <v>444</v>
      </c>
      <c r="E123" s="18" t="s">
        <v>575</v>
      </c>
      <c r="F123" s="18" t="s">
        <v>707</v>
      </c>
      <c r="G123" s="18" t="s">
        <v>590</v>
      </c>
      <c r="H123" s="18" t="s">
        <v>1251</v>
      </c>
      <c r="I123" s="18" t="s">
        <v>1061</v>
      </c>
      <c r="J123" s="18" t="s">
        <v>21</v>
      </c>
      <c r="K123" s="18" t="s">
        <v>227</v>
      </c>
      <c r="L123" s="18" t="s">
        <v>1729</v>
      </c>
      <c r="M123" s="18" t="s">
        <v>127</v>
      </c>
      <c r="N123" s="18">
        <f>IF(ISNUMBER(SEARCH('Search for Assistance'!$C$6,DATA2!I123)),1,0)</f>
        <v>1</v>
      </c>
      <c r="O123" s="18">
        <f>IF(ISNUMBER(SEARCH('Search for Assistance'!$C$7,DATA2!J123)),1,0)</f>
        <v>1</v>
      </c>
      <c r="P123" s="18">
        <f>IF(ISNUMBER(SEARCH('Search for Assistance'!$C$8,DATA2!K123)),1,0)</f>
        <v>1</v>
      </c>
      <c r="Q123" s="18">
        <f>IF(ISNUMBER(SEARCH('Search for Assistance'!$C$9,DATA2!L123)),1,0)</f>
        <v>1</v>
      </c>
      <c r="R123" s="18">
        <f t="shared" si="5"/>
        <v>1</v>
      </c>
      <c r="S123" s="18">
        <v>122</v>
      </c>
      <c r="T123" s="18">
        <f t="shared" si="3"/>
        <v>122</v>
      </c>
      <c r="U123" s="18" cm="1">
        <f t="array" ref="U123">INDEX($T$2:$T$240,(MATCH(SMALL(IFERROR(SEARCH(,$T$2:$T$240),2^32)+ROW($T$2:$T$240)/1000,ROWS($U$2:U123)),IFERROR(SEARCH(,$T$2:$T$240),2^32)+ROW($T$2:$T$240)/1000,0)))</f>
        <v>122</v>
      </c>
    </row>
    <row r="124" spans="1:21" ht="23.65" x14ac:dyDescent="0.45">
      <c r="A124" s="19">
        <v>123</v>
      </c>
      <c r="B124" s="20" t="str">
        <f t="shared" si="4"/>
        <v>Tuscola Chamber &amp; Economic Development, Inc.</v>
      </c>
      <c r="C124" s="21" t="s">
        <v>358</v>
      </c>
      <c r="D124" s="19" t="s">
        <v>474</v>
      </c>
      <c r="E124" s="18" t="s">
        <v>576</v>
      </c>
      <c r="F124" s="18" t="s">
        <v>810</v>
      </c>
      <c r="G124" s="18" t="s">
        <v>691</v>
      </c>
      <c r="H124" s="18" t="s">
        <v>1252</v>
      </c>
      <c r="I124" s="18" t="s">
        <v>1062</v>
      </c>
      <c r="J124" s="18" t="s">
        <v>993</v>
      </c>
      <c r="K124" s="18" t="s">
        <v>147</v>
      </c>
      <c r="L124" s="18" t="s">
        <v>1730</v>
      </c>
      <c r="M124" s="18" t="s">
        <v>127</v>
      </c>
      <c r="N124" s="18">
        <f>IF(ISNUMBER(SEARCH('Search for Assistance'!$C$6,DATA2!I124)),1,0)</f>
        <v>1</v>
      </c>
      <c r="O124" s="18">
        <f>IF(ISNUMBER(SEARCH('Search for Assistance'!$C$7,DATA2!J124)),1,0)</f>
        <v>1</v>
      </c>
      <c r="P124" s="18">
        <f>IF(ISNUMBER(SEARCH('Search for Assistance'!$C$8,DATA2!K124)),1,0)</f>
        <v>1</v>
      </c>
      <c r="Q124" s="18">
        <f>IF(ISNUMBER(SEARCH('Search for Assistance'!$C$9,DATA2!L124)),1,0)</f>
        <v>1</v>
      </c>
      <c r="R124" s="18">
        <f t="shared" si="5"/>
        <v>1</v>
      </c>
      <c r="S124" s="18">
        <v>123</v>
      </c>
      <c r="T124" s="18">
        <f t="shared" si="3"/>
        <v>123</v>
      </c>
      <c r="U124" s="18" cm="1">
        <f t="array" ref="U124">INDEX($T$2:$T$240,(MATCH(SMALL(IFERROR(SEARCH(,$T$2:$T$240),2^32)+ROW($T$2:$T$240)/1000,ROWS($U$2:U124)),IFERROR(SEARCH(,$T$2:$T$240),2^32)+ROW($T$2:$T$240)/1000,0)))</f>
        <v>123</v>
      </c>
    </row>
    <row r="125" spans="1:21" ht="47.25" x14ac:dyDescent="0.45">
      <c r="A125" s="19">
        <v>124</v>
      </c>
      <c r="B125" s="20" t="str">
        <f t="shared" si="4"/>
        <v>Two Rivers RC&amp;D/Pike County Economic Development Corporation</v>
      </c>
      <c r="C125" s="21" t="s">
        <v>359</v>
      </c>
      <c r="D125" s="19" t="s">
        <v>475</v>
      </c>
      <c r="E125" s="18" t="s">
        <v>577</v>
      </c>
      <c r="F125" s="18" t="s">
        <v>811</v>
      </c>
      <c r="G125" s="18" t="s">
        <v>692</v>
      </c>
      <c r="H125" s="18" t="s">
        <v>1253</v>
      </c>
      <c r="I125" s="18" t="s">
        <v>996</v>
      </c>
      <c r="J125" s="18" t="s">
        <v>21</v>
      </c>
      <c r="K125" s="18" t="s">
        <v>823</v>
      </c>
      <c r="L125" s="18" t="s">
        <v>1727</v>
      </c>
      <c r="M125" s="18" t="s">
        <v>127</v>
      </c>
      <c r="N125" s="18">
        <f>IF(ISNUMBER(SEARCH('Search for Assistance'!$C$6,DATA2!I125)),1,0)</f>
        <v>1</v>
      </c>
      <c r="O125" s="18">
        <f>IF(ISNUMBER(SEARCH('Search for Assistance'!$C$7,DATA2!J125)),1,0)</f>
        <v>1</v>
      </c>
      <c r="P125" s="18">
        <f>IF(ISNUMBER(SEARCH('Search for Assistance'!$C$8,DATA2!K125)),1,0)</f>
        <v>1</v>
      </c>
      <c r="Q125" s="18">
        <f>IF(ISNUMBER(SEARCH('Search for Assistance'!$C$9,DATA2!L125)),1,0)</f>
        <v>1</v>
      </c>
      <c r="R125" s="18">
        <f t="shared" si="5"/>
        <v>1</v>
      </c>
      <c r="S125" s="18">
        <v>124</v>
      </c>
      <c r="T125" s="18">
        <f t="shared" si="3"/>
        <v>124</v>
      </c>
      <c r="U125" s="18" cm="1">
        <f t="array" ref="U125">INDEX($T$2:$T$240,(MATCH(SMALL(IFERROR(SEARCH(,$T$2:$T$240),2^32)+ROW($T$2:$T$240)/1000,ROWS($U$2:U125)),IFERROR(SEARCH(,$T$2:$T$240),2^32)+ROW($T$2:$T$240)/1000,0)))</f>
        <v>124</v>
      </c>
    </row>
    <row r="126" spans="1:21" ht="39.4" x14ac:dyDescent="0.45">
      <c r="A126" s="19">
        <v>125</v>
      </c>
      <c r="B126" s="20" t="str">
        <f t="shared" si="4"/>
        <v>Two Rivers Regional Council of Public Officials/ Quincy Business and Technology Center</v>
      </c>
      <c r="C126" s="21" t="s">
        <v>360</v>
      </c>
      <c r="D126" s="19" t="s">
        <v>476</v>
      </c>
      <c r="E126" s="18" t="s">
        <v>578</v>
      </c>
      <c r="F126" s="18" t="s">
        <v>812</v>
      </c>
      <c r="G126" s="18" t="s">
        <v>693</v>
      </c>
      <c r="H126" s="18" t="s">
        <v>1254</v>
      </c>
      <c r="I126" s="18" t="s">
        <v>996</v>
      </c>
      <c r="J126" s="18" t="s">
        <v>21</v>
      </c>
      <c r="K126" s="18" t="s">
        <v>822</v>
      </c>
      <c r="L126" s="18" t="s">
        <v>1736</v>
      </c>
      <c r="M126" s="18" t="s">
        <v>127</v>
      </c>
      <c r="N126" s="18">
        <f>IF(ISNUMBER(SEARCH('Search for Assistance'!$C$6,DATA2!I126)),1,0)</f>
        <v>1</v>
      </c>
      <c r="O126" s="18">
        <f>IF(ISNUMBER(SEARCH('Search for Assistance'!$C$7,DATA2!J126)),1,0)</f>
        <v>1</v>
      </c>
      <c r="P126" s="18">
        <f>IF(ISNUMBER(SEARCH('Search for Assistance'!$C$8,DATA2!K126)),1,0)</f>
        <v>1</v>
      </c>
      <c r="Q126" s="18">
        <f>IF(ISNUMBER(SEARCH('Search for Assistance'!$C$9,DATA2!L126)),1,0)</f>
        <v>1</v>
      </c>
      <c r="R126" s="18">
        <f t="shared" si="5"/>
        <v>1</v>
      </c>
      <c r="S126" s="18">
        <v>125</v>
      </c>
      <c r="T126" s="18">
        <f t="shared" si="3"/>
        <v>125</v>
      </c>
      <c r="U126" s="18" cm="1">
        <f t="array" ref="U126">INDEX($T$2:$T$240,(MATCH(SMALL(IFERROR(SEARCH(,$T$2:$T$240),2^32)+ROW($T$2:$T$240)/1000,ROWS($U$2:U126)),IFERROR(SEARCH(,$T$2:$T$240),2^32)+ROW($T$2:$T$240)/1000,0)))</f>
        <v>125</v>
      </c>
    </row>
    <row r="127" spans="1:21" ht="39.4" x14ac:dyDescent="0.45">
      <c r="A127" s="19">
        <v>126</v>
      </c>
      <c r="B127" s="20" t="str">
        <f t="shared" si="4"/>
        <v>UIS Innovate Springfield</v>
      </c>
      <c r="C127" s="21" t="s">
        <v>361</v>
      </c>
      <c r="D127" s="19" t="s">
        <v>477</v>
      </c>
      <c r="E127" s="18" t="s">
        <v>579</v>
      </c>
      <c r="F127" s="18" t="s">
        <v>813</v>
      </c>
      <c r="G127" s="18" t="s">
        <v>694</v>
      </c>
      <c r="H127" s="18" t="s">
        <v>1255</v>
      </c>
      <c r="I127" s="18" t="s">
        <v>1033</v>
      </c>
      <c r="J127" s="18" t="s">
        <v>993</v>
      </c>
      <c r="K127" s="18" t="s">
        <v>210</v>
      </c>
      <c r="L127" s="18" t="s">
        <v>1649</v>
      </c>
      <c r="M127" s="18" t="s">
        <v>127</v>
      </c>
      <c r="N127" s="18">
        <f>IF(ISNUMBER(SEARCH('Search for Assistance'!$C$6,DATA2!I127)),1,0)</f>
        <v>1</v>
      </c>
      <c r="O127" s="18">
        <f>IF(ISNUMBER(SEARCH('Search for Assistance'!$C$7,DATA2!J127)),1,0)</f>
        <v>1</v>
      </c>
      <c r="P127" s="18">
        <f>IF(ISNUMBER(SEARCH('Search for Assistance'!$C$8,DATA2!K127)),1,0)</f>
        <v>1</v>
      </c>
      <c r="Q127" s="18">
        <f>IF(ISNUMBER(SEARCH('Search for Assistance'!$C$9,DATA2!L127)),1,0)</f>
        <v>1</v>
      </c>
      <c r="R127" s="18">
        <f t="shared" si="5"/>
        <v>1</v>
      </c>
      <c r="S127" s="18">
        <v>126</v>
      </c>
      <c r="T127" s="18">
        <f t="shared" si="3"/>
        <v>126</v>
      </c>
      <c r="U127" s="18" cm="1">
        <f t="array" ref="U127">INDEX($T$2:$T$240,(MATCH(SMALL(IFERROR(SEARCH(,$T$2:$T$240),2^32)+ROW($T$2:$T$240)/1000,ROWS($U$2:U127)),IFERROR(SEARCH(,$T$2:$T$240),2^32)+ROW($T$2:$T$240)/1000,0)))</f>
        <v>126</v>
      </c>
    </row>
    <row r="128" spans="1:21" ht="23.65" x14ac:dyDescent="0.45">
      <c r="A128" s="19">
        <v>127</v>
      </c>
      <c r="B128" s="20" t="str">
        <f t="shared" si="4"/>
        <v>Vermilion Advantage</v>
      </c>
      <c r="C128" s="21" t="s">
        <v>362</v>
      </c>
      <c r="D128" s="19" t="s">
        <v>478</v>
      </c>
      <c r="E128" s="18" t="s">
        <v>580</v>
      </c>
      <c r="F128" s="18" t="s">
        <v>814</v>
      </c>
      <c r="G128" s="18" t="s">
        <v>695</v>
      </c>
      <c r="H128" s="18" t="s">
        <v>1256</v>
      </c>
      <c r="I128" s="18" t="s">
        <v>1052</v>
      </c>
      <c r="J128" s="18" t="s">
        <v>21</v>
      </c>
      <c r="K128" s="18" t="s">
        <v>218</v>
      </c>
      <c r="L128" s="18" t="s">
        <v>1737</v>
      </c>
      <c r="M128" s="18" t="s">
        <v>127</v>
      </c>
      <c r="N128" s="18">
        <f>IF(ISNUMBER(SEARCH('Search for Assistance'!$C$6,DATA2!I128)),1,0)</f>
        <v>1</v>
      </c>
      <c r="O128" s="18">
        <f>IF(ISNUMBER(SEARCH('Search for Assistance'!$C$7,DATA2!J128)),1,0)</f>
        <v>1</v>
      </c>
      <c r="P128" s="18">
        <f>IF(ISNUMBER(SEARCH('Search for Assistance'!$C$8,DATA2!K128)),1,0)</f>
        <v>1</v>
      </c>
      <c r="Q128" s="18">
        <f>IF(ISNUMBER(SEARCH('Search for Assistance'!$C$9,DATA2!L128)),1,0)</f>
        <v>1</v>
      </c>
      <c r="R128" s="18">
        <f t="shared" si="5"/>
        <v>1</v>
      </c>
      <c r="S128" s="18">
        <v>127</v>
      </c>
      <c r="T128" s="18">
        <f t="shared" si="3"/>
        <v>127</v>
      </c>
      <c r="U128" s="18" cm="1">
        <f t="array" ref="U128">INDEX($T$2:$T$240,(MATCH(SMALL(IFERROR(SEARCH(,$T$2:$T$240),2^32)+ROW($T$2:$T$240)/1000,ROWS($U$2:U128)),IFERROR(SEARCH(,$T$2:$T$240),2^32)+ROW($T$2:$T$240)/1000,0)))</f>
        <v>127</v>
      </c>
    </row>
    <row r="129" spans="1:21" ht="23.65" x14ac:dyDescent="0.45">
      <c r="A129" s="19">
        <v>128</v>
      </c>
      <c r="B129" s="20" t="str">
        <f t="shared" si="4"/>
        <v>Washington Chamber of Commerce</v>
      </c>
      <c r="C129" s="21" t="s">
        <v>363</v>
      </c>
      <c r="D129" s="19" t="s">
        <v>479</v>
      </c>
      <c r="E129" s="18" t="s">
        <v>581</v>
      </c>
      <c r="F129" s="18" t="s">
        <v>815</v>
      </c>
      <c r="G129" s="18" t="s">
        <v>696</v>
      </c>
      <c r="H129" s="18" t="s">
        <v>1257</v>
      </c>
      <c r="I129" s="18" t="s">
        <v>996</v>
      </c>
      <c r="J129" s="18" t="s">
        <v>21</v>
      </c>
      <c r="K129" s="18" t="s">
        <v>216</v>
      </c>
      <c r="L129" s="18" t="s">
        <v>221</v>
      </c>
      <c r="M129" s="18" t="s">
        <v>127</v>
      </c>
      <c r="N129" s="18">
        <f>IF(ISNUMBER(SEARCH('Search for Assistance'!$C$6,DATA2!I129)),1,0)</f>
        <v>1</v>
      </c>
      <c r="O129" s="18">
        <f>IF(ISNUMBER(SEARCH('Search for Assistance'!$C$7,DATA2!J129)),1,0)</f>
        <v>1</v>
      </c>
      <c r="P129" s="18">
        <f>IF(ISNUMBER(SEARCH('Search for Assistance'!$C$8,DATA2!K129)),1,0)</f>
        <v>1</v>
      </c>
      <c r="Q129" s="18">
        <f>IF(ISNUMBER(SEARCH('Search for Assistance'!$C$9,DATA2!L129)),1,0)</f>
        <v>1</v>
      </c>
      <c r="R129" s="18">
        <f t="shared" si="5"/>
        <v>1</v>
      </c>
      <c r="S129" s="18">
        <v>128</v>
      </c>
      <c r="T129" s="18">
        <f t="shared" si="3"/>
        <v>128</v>
      </c>
      <c r="U129" s="18" cm="1">
        <f t="array" ref="U129">INDEX($T$2:$T$240,(MATCH(SMALL(IFERROR(SEARCH(,$T$2:$T$240),2^32)+ROW($T$2:$T$240)/1000,ROWS($U$2:U129)),IFERROR(SEARCH(,$T$2:$T$240),2^32)+ROW($T$2:$T$240)/1000,0)))</f>
        <v>128</v>
      </c>
    </row>
    <row r="130" spans="1:21" ht="47.25" x14ac:dyDescent="0.45">
      <c r="A130" s="19">
        <v>129</v>
      </c>
      <c r="B130" s="20" t="str">
        <f t="shared" si="4"/>
        <v>Waubonsee Community College</v>
      </c>
      <c r="C130" s="21" t="s">
        <v>849</v>
      </c>
      <c r="D130" s="19" t="s">
        <v>411</v>
      </c>
      <c r="E130" s="18" t="s">
        <v>523</v>
      </c>
      <c r="F130" s="18" t="s">
        <v>747</v>
      </c>
      <c r="G130" s="18" t="s">
        <v>629</v>
      </c>
      <c r="H130" s="18" t="s">
        <v>1258</v>
      </c>
      <c r="I130" s="18" t="s">
        <v>1061</v>
      </c>
      <c r="J130" s="18" t="s">
        <v>993</v>
      </c>
      <c r="K130" s="18" t="s">
        <v>848</v>
      </c>
      <c r="L130" s="18" t="s">
        <v>1734</v>
      </c>
      <c r="M130" s="18" t="s">
        <v>127</v>
      </c>
      <c r="N130" s="18">
        <f>IF(ISNUMBER(SEARCH('Search for Assistance'!$C$6,DATA2!I130)),1,0)</f>
        <v>1</v>
      </c>
      <c r="O130" s="18">
        <f>IF(ISNUMBER(SEARCH('Search for Assistance'!$C$7,DATA2!J130)),1,0)</f>
        <v>1</v>
      </c>
      <c r="P130" s="18">
        <f>IF(ISNUMBER(SEARCH('Search for Assistance'!$C$8,DATA2!K130)),1,0)</f>
        <v>1</v>
      </c>
      <c r="Q130" s="18">
        <f>IF(ISNUMBER(SEARCH('Search for Assistance'!$C$9,DATA2!L130)),1,0)</f>
        <v>1</v>
      </c>
      <c r="R130" s="18">
        <f t="shared" si="5"/>
        <v>1</v>
      </c>
      <c r="S130" s="18">
        <v>129</v>
      </c>
      <c r="T130" s="18">
        <f t="shared" ref="T130:T193" si="6">IF(R130*S130,S130,"")</f>
        <v>129</v>
      </c>
      <c r="U130" s="18" cm="1">
        <f t="array" ref="U130">INDEX($T$2:$T$240,(MATCH(SMALL(IFERROR(SEARCH(,$T$2:$T$240),2^32)+ROW($T$2:$T$240)/1000,ROWS($U$2:U130)),IFERROR(SEARCH(,$T$2:$T$240),2^32)+ROW($T$2:$T$240)/1000,0)))</f>
        <v>129</v>
      </c>
    </row>
    <row r="131" spans="1:21" ht="15.75" x14ac:dyDescent="0.45">
      <c r="A131" s="19">
        <v>130</v>
      </c>
      <c r="B131" s="20" t="str">
        <f t="shared" ref="B131:B151" si="7">HYPERLINK(D131,C131)</f>
        <v>Waukegan Main Street</v>
      </c>
      <c r="C131" s="21" t="s">
        <v>364</v>
      </c>
      <c r="D131" s="19" t="s">
        <v>480</v>
      </c>
      <c r="E131" s="18" t="s">
        <v>863</v>
      </c>
      <c r="F131" s="18" t="s">
        <v>816</v>
      </c>
      <c r="G131" s="18" t="s">
        <v>697</v>
      </c>
      <c r="H131" s="18" t="s">
        <v>1259</v>
      </c>
      <c r="I131" s="18" t="s">
        <v>1046</v>
      </c>
      <c r="J131" s="18" t="s">
        <v>21</v>
      </c>
      <c r="K131" s="18" t="s">
        <v>175</v>
      </c>
      <c r="L131" s="18" t="s">
        <v>1590</v>
      </c>
      <c r="M131" s="18" t="s">
        <v>127</v>
      </c>
      <c r="N131" s="18">
        <f>IF(ISNUMBER(SEARCH('Search for Assistance'!$C$6,DATA2!I131)),1,0)</f>
        <v>1</v>
      </c>
      <c r="O131" s="18">
        <f>IF(ISNUMBER(SEARCH('Search for Assistance'!$C$7,DATA2!J131)),1,0)</f>
        <v>1</v>
      </c>
      <c r="P131" s="18">
        <f>IF(ISNUMBER(SEARCH('Search for Assistance'!$C$8,DATA2!K131)),1,0)</f>
        <v>1</v>
      </c>
      <c r="Q131" s="18">
        <f>IF(ISNUMBER(SEARCH('Search for Assistance'!$C$9,DATA2!L131)),1,0)</f>
        <v>1</v>
      </c>
      <c r="R131" s="18">
        <f t="shared" ref="R131:R194" si="8">N131*O131*P131*Q131</f>
        <v>1</v>
      </c>
      <c r="S131" s="18">
        <v>130</v>
      </c>
      <c r="T131" s="18">
        <f t="shared" si="6"/>
        <v>130</v>
      </c>
      <c r="U131" s="18" cm="1">
        <f t="array" ref="U131">INDEX($T$2:$T$240,(MATCH(SMALL(IFERROR(SEARCH(,$T$2:$T$240),2^32)+ROW($T$2:$T$240)/1000,ROWS($U$2:U131)),IFERROR(SEARCH(,$T$2:$T$240),2^32)+ROW($T$2:$T$240)/1000,0)))</f>
        <v>130</v>
      </c>
    </row>
    <row r="132" spans="1:21" ht="23.65" x14ac:dyDescent="0.45">
      <c r="A132" s="19">
        <v>131</v>
      </c>
      <c r="B132" s="20" t="str">
        <f t="shared" si="7"/>
        <v>WBDC</v>
      </c>
      <c r="C132" s="21" t="s">
        <v>365</v>
      </c>
      <c r="D132" s="19" t="s">
        <v>481</v>
      </c>
      <c r="E132" s="18" t="s">
        <v>582</v>
      </c>
      <c r="F132" s="18" t="s">
        <v>817</v>
      </c>
      <c r="G132" s="18" t="s">
        <v>698</v>
      </c>
      <c r="H132" s="18" t="s">
        <v>1260</v>
      </c>
      <c r="I132" s="18" t="s">
        <v>1071</v>
      </c>
      <c r="J132" s="18" t="s">
        <v>993</v>
      </c>
      <c r="K132" s="18" t="s">
        <v>1356</v>
      </c>
      <c r="L132" s="18" t="s">
        <v>1623</v>
      </c>
      <c r="M132" s="18" t="s">
        <v>127</v>
      </c>
      <c r="N132" s="18">
        <f>IF(ISNUMBER(SEARCH('Search for Assistance'!$C$6,DATA2!I132)),1,0)</f>
        <v>1</v>
      </c>
      <c r="O132" s="18">
        <f>IF(ISNUMBER(SEARCH('Search for Assistance'!$C$7,DATA2!J132)),1,0)</f>
        <v>1</v>
      </c>
      <c r="P132" s="18">
        <f>IF(ISNUMBER(SEARCH('Search for Assistance'!$C$8,DATA2!K132)),1,0)</f>
        <v>1</v>
      </c>
      <c r="Q132" s="18">
        <f>IF(ISNUMBER(SEARCH('Search for Assistance'!$C$9,DATA2!L132)),1,0)</f>
        <v>1</v>
      </c>
      <c r="R132" s="18">
        <f t="shared" si="8"/>
        <v>1</v>
      </c>
      <c r="S132" s="18">
        <v>131</v>
      </c>
      <c r="T132" s="18">
        <f t="shared" si="6"/>
        <v>131</v>
      </c>
      <c r="U132" s="18" cm="1">
        <f t="array" ref="U132">INDEX($T$2:$T$240,(MATCH(SMALL(IFERROR(SEARCH(,$T$2:$T$240),2^32)+ROW($T$2:$T$240)/1000,ROWS($U$2:U132)),IFERROR(SEARCH(,$T$2:$T$240),2^32)+ROW($T$2:$T$240)/1000,0)))</f>
        <v>131</v>
      </c>
    </row>
    <row r="133" spans="1:21" ht="23.65" x14ac:dyDescent="0.45">
      <c r="A133" s="19">
        <v>132</v>
      </c>
      <c r="B133" s="20" t="str">
        <f t="shared" si="7"/>
        <v>West Humboldt Park Development Council</v>
      </c>
      <c r="C133" s="21" t="s">
        <v>366</v>
      </c>
      <c r="D133" s="19" t="s">
        <v>482</v>
      </c>
      <c r="E133" s="18" t="s">
        <v>583</v>
      </c>
      <c r="F133" s="18" t="s">
        <v>818</v>
      </c>
      <c r="G133" s="18" t="s">
        <v>699</v>
      </c>
      <c r="H133" s="18" t="s">
        <v>1261</v>
      </c>
      <c r="I133" s="18" t="s">
        <v>996</v>
      </c>
      <c r="J133" s="18" t="s">
        <v>993</v>
      </c>
      <c r="K133" s="18" t="s">
        <v>1356</v>
      </c>
      <c r="L133" s="18" t="s">
        <v>1735</v>
      </c>
      <c r="M133" s="18" t="s">
        <v>127</v>
      </c>
      <c r="N133" s="18">
        <f>IF(ISNUMBER(SEARCH('Search for Assistance'!$C$6,DATA2!I133)),1,0)</f>
        <v>1</v>
      </c>
      <c r="O133" s="18">
        <f>IF(ISNUMBER(SEARCH('Search for Assistance'!$C$7,DATA2!J133)),1,0)</f>
        <v>1</v>
      </c>
      <c r="P133" s="18">
        <f>IF(ISNUMBER(SEARCH('Search for Assistance'!$C$8,DATA2!K133)),1,0)</f>
        <v>1</v>
      </c>
      <c r="Q133" s="18">
        <f>IF(ISNUMBER(SEARCH('Search for Assistance'!$C$9,DATA2!L133)),1,0)</f>
        <v>1</v>
      </c>
      <c r="R133" s="18">
        <f t="shared" si="8"/>
        <v>1</v>
      </c>
      <c r="S133" s="18">
        <v>132</v>
      </c>
      <c r="T133" s="18">
        <f t="shared" si="6"/>
        <v>132</v>
      </c>
      <c r="U133" s="18" cm="1">
        <f t="array" ref="U133">INDEX($T$2:$T$240,(MATCH(SMALL(IFERROR(SEARCH(,$T$2:$T$240),2^32)+ROW($T$2:$T$240)/1000,ROWS($U$2:U133)),IFERROR(SEARCH(,$T$2:$T$240),2^32)+ROW($T$2:$T$240)/1000,0)))</f>
        <v>132</v>
      </c>
    </row>
    <row r="134" spans="1:21" ht="78.75" x14ac:dyDescent="0.45">
      <c r="A134" s="19">
        <v>133</v>
      </c>
      <c r="B134" s="20" t="str">
        <f t="shared" si="7"/>
        <v>Western Illinois Works</v>
      </c>
      <c r="C134" s="21" t="s">
        <v>367</v>
      </c>
      <c r="D134" s="19" t="s">
        <v>483</v>
      </c>
      <c r="E134" s="18" t="s">
        <v>584</v>
      </c>
      <c r="F134" s="18" t="s">
        <v>819</v>
      </c>
      <c r="G134" s="18" t="s">
        <v>700</v>
      </c>
      <c r="H134" s="18" t="s">
        <v>1262</v>
      </c>
      <c r="I134" s="18" t="s">
        <v>996</v>
      </c>
      <c r="J134" s="18" t="s">
        <v>21</v>
      </c>
      <c r="K134" s="18" t="s">
        <v>821</v>
      </c>
      <c r="L134" s="18" t="s">
        <v>1738</v>
      </c>
      <c r="M134" s="18" t="s">
        <v>127</v>
      </c>
      <c r="N134" s="18">
        <f>IF(ISNUMBER(SEARCH('Search for Assistance'!$C$6,DATA2!I134)),1,0)</f>
        <v>1</v>
      </c>
      <c r="O134" s="18">
        <f>IF(ISNUMBER(SEARCH('Search for Assistance'!$C$7,DATA2!J134)),1,0)</f>
        <v>1</v>
      </c>
      <c r="P134" s="18">
        <f>IF(ISNUMBER(SEARCH('Search for Assistance'!$C$8,DATA2!K134)),1,0)</f>
        <v>1</v>
      </c>
      <c r="Q134" s="18">
        <f>IF(ISNUMBER(SEARCH('Search for Assistance'!$C$9,DATA2!L134)),1,0)</f>
        <v>1</v>
      </c>
      <c r="R134" s="18">
        <f t="shared" si="8"/>
        <v>1</v>
      </c>
      <c r="S134" s="18">
        <v>133</v>
      </c>
      <c r="T134" s="18">
        <f t="shared" si="6"/>
        <v>133</v>
      </c>
      <c r="U134" s="18" cm="1">
        <f t="array" ref="U134">INDEX($T$2:$T$240,(MATCH(SMALL(IFERROR(SEARCH(,$T$2:$T$240),2^32)+ROW($T$2:$T$240)/1000,ROWS($U$2:U134)),IFERROR(SEARCH(,$T$2:$T$240),2^32)+ROW($T$2:$T$240)/1000,0)))</f>
        <v>133</v>
      </c>
    </row>
    <row r="135" spans="1:21" ht="39.4" x14ac:dyDescent="0.45">
      <c r="A135" s="19">
        <v>134</v>
      </c>
      <c r="B135" s="20" t="str">
        <f t="shared" si="7"/>
        <v>Women's Business Development Center</v>
      </c>
      <c r="C135" s="21" t="s">
        <v>1309</v>
      </c>
      <c r="D135" s="19" t="s">
        <v>1390</v>
      </c>
      <c r="E135" s="18" t="s">
        <v>1391</v>
      </c>
      <c r="F135" s="18" t="s">
        <v>1392</v>
      </c>
      <c r="G135" s="18" t="s">
        <v>1393</v>
      </c>
      <c r="H135" s="18" t="s">
        <v>1405</v>
      </c>
      <c r="I135" s="18" t="s">
        <v>1411</v>
      </c>
      <c r="J135" s="18" t="s">
        <v>21</v>
      </c>
      <c r="K135" s="18" t="s">
        <v>846</v>
      </c>
      <c r="L135" s="18" t="s">
        <v>1739</v>
      </c>
      <c r="M135" s="18" t="s">
        <v>127</v>
      </c>
      <c r="N135" s="18">
        <f>IF(ISNUMBER(SEARCH('Search for Assistance'!$C$6,DATA2!I135)),1,0)</f>
        <v>1</v>
      </c>
      <c r="O135" s="18">
        <f>IF(ISNUMBER(SEARCH('Search for Assistance'!$C$7,DATA2!J135)),1,0)</f>
        <v>1</v>
      </c>
      <c r="P135" s="18">
        <f>IF(ISNUMBER(SEARCH('Search for Assistance'!$C$8,DATA2!K135)),1,0)</f>
        <v>1</v>
      </c>
      <c r="Q135" s="18">
        <f>IF(ISNUMBER(SEARCH('Search for Assistance'!$C$9,DATA2!L135)),1,0)</f>
        <v>1</v>
      </c>
      <c r="R135" s="18">
        <f t="shared" si="8"/>
        <v>1</v>
      </c>
      <c r="S135" s="18">
        <v>134</v>
      </c>
      <c r="T135" s="18">
        <f t="shared" si="6"/>
        <v>134</v>
      </c>
      <c r="U135" s="18" cm="1">
        <f t="array" ref="U135">INDEX($T$2:$T$240,(MATCH(SMALL(IFERROR(SEARCH(,$T$2:$T$240),2^32)+ROW($T$2:$T$240)/1000,ROWS($U$2:U135)),IFERROR(SEARCH(,$T$2:$T$240),2^32)+ROW($T$2:$T$240)/1000,0)))</f>
        <v>134</v>
      </c>
    </row>
    <row r="136" spans="1:21" ht="70.900000000000006" x14ac:dyDescent="0.45">
      <c r="A136" s="19">
        <v>135</v>
      </c>
      <c r="B136" s="20" t="str">
        <f t="shared" si="7"/>
        <v>SBDC at Bradley University</v>
      </c>
      <c r="C136" s="21" t="s">
        <v>233</v>
      </c>
      <c r="D136" s="19" t="s">
        <v>1749</v>
      </c>
      <c r="E136" s="18" t="s">
        <v>23</v>
      </c>
      <c r="F136" s="18" t="s">
        <v>901</v>
      </c>
      <c r="G136" s="18" t="s">
        <v>24</v>
      </c>
      <c r="H136" s="18" t="s">
        <v>1263</v>
      </c>
      <c r="I136" s="18" t="s">
        <v>996</v>
      </c>
      <c r="J136" s="18" t="s">
        <v>993</v>
      </c>
      <c r="K136" s="18" t="s">
        <v>1129</v>
      </c>
      <c r="L136" s="18" t="s">
        <v>1731</v>
      </c>
      <c r="M136" s="18" t="s">
        <v>126</v>
      </c>
      <c r="N136" s="18">
        <f>IF(ISNUMBER(SEARCH('Search for Assistance'!$C$6,DATA2!I136)),1,0)</f>
        <v>1</v>
      </c>
      <c r="O136" s="18">
        <f>IF(ISNUMBER(SEARCH('Search for Assistance'!$C$7,DATA2!J136)),1,0)</f>
        <v>1</v>
      </c>
      <c r="P136" s="18">
        <f>IF(ISNUMBER(SEARCH('Search for Assistance'!$C$8,DATA2!K136)),1,0)</f>
        <v>1</v>
      </c>
      <c r="Q136" s="18">
        <f>IF(ISNUMBER(SEARCH('Search for Assistance'!$C$9,DATA2!L136)),1,0)</f>
        <v>1</v>
      </c>
      <c r="R136" s="18">
        <f t="shared" si="8"/>
        <v>1</v>
      </c>
      <c r="S136" s="18">
        <v>135</v>
      </c>
      <c r="T136" s="18">
        <f t="shared" si="6"/>
        <v>135</v>
      </c>
      <c r="U136" s="18" cm="1">
        <f t="array" ref="U136">INDEX($T$2:$T$240,(MATCH(SMALL(IFERROR(SEARCH(,$T$2:$T$240),2^32)+ROW($T$2:$T$240)/1000,ROWS($U$2:U136)),IFERROR(SEARCH(,$T$2:$T$240),2^32)+ROW($T$2:$T$240)/1000,0)))</f>
        <v>135</v>
      </c>
    </row>
    <row r="137" spans="1:21" ht="70.900000000000006" x14ac:dyDescent="0.45">
      <c r="A137" s="19">
        <v>136</v>
      </c>
      <c r="B137" s="20" t="str">
        <f t="shared" si="7"/>
        <v>SBDC at Bradley University</v>
      </c>
      <c r="C137" s="21" t="s">
        <v>233</v>
      </c>
      <c r="D137" s="19" t="s">
        <v>1749</v>
      </c>
      <c r="E137" s="18" t="s">
        <v>25</v>
      </c>
      <c r="F137" s="18" t="s">
        <v>901</v>
      </c>
      <c r="G137" s="18" t="s">
        <v>26</v>
      </c>
      <c r="H137" s="18" t="s">
        <v>1263</v>
      </c>
      <c r="I137" s="18" t="s">
        <v>996</v>
      </c>
      <c r="J137" s="18" t="s">
        <v>993</v>
      </c>
      <c r="K137" s="18" t="s">
        <v>1129</v>
      </c>
      <c r="L137" s="18" t="s">
        <v>1731</v>
      </c>
      <c r="M137" s="18" t="s">
        <v>126</v>
      </c>
      <c r="N137" s="18">
        <f>IF(ISNUMBER(SEARCH('Search for Assistance'!$C$6,DATA2!I137)),1,0)</f>
        <v>1</v>
      </c>
      <c r="O137" s="18">
        <f>IF(ISNUMBER(SEARCH('Search for Assistance'!$C$7,DATA2!J137)),1,0)</f>
        <v>1</v>
      </c>
      <c r="P137" s="18">
        <f>IF(ISNUMBER(SEARCH('Search for Assistance'!$C$8,DATA2!K137)),1,0)</f>
        <v>1</v>
      </c>
      <c r="Q137" s="18">
        <f>IF(ISNUMBER(SEARCH('Search for Assistance'!$C$9,DATA2!L137)),1,0)</f>
        <v>1</v>
      </c>
      <c r="R137" s="18">
        <f t="shared" si="8"/>
        <v>1</v>
      </c>
      <c r="S137" s="18">
        <v>136</v>
      </c>
      <c r="T137" s="18">
        <f t="shared" si="6"/>
        <v>136</v>
      </c>
      <c r="U137" s="18" cm="1">
        <f t="array" ref="U137">INDEX($T$2:$T$240,(MATCH(SMALL(IFERROR(SEARCH(,$T$2:$T$240),2^32)+ROW($T$2:$T$240)/1000,ROWS($U$2:U137)),IFERROR(SEARCH(,$T$2:$T$240),2^32)+ROW($T$2:$T$240)/1000,0)))</f>
        <v>136</v>
      </c>
    </row>
    <row r="138" spans="1:21" ht="70.900000000000006" x14ac:dyDescent="0.45">
      <c r="A138" s="19">
        <v>137</v>
      </c>
      <c r="B138" s="20" t="str">
        <f t="shared" si="7"/>
        <v>SBDC at Bradley University</v>
      </c>
      <c r="C138" s="21" t="s">
        <v>233</v>
      </c>
      <c r="D138" s="19" t="s">
        <v>1749</v>
      </c>
      <c r="E138" s="18" t="s">
        <v>27</v>
      </c>
      <c r="F138" s="18" t="s">
        <v>901</v>
      </c>
      <c r="G138" s="18" t="s">
        <v>28</v>
      </c>
      <c r="H138" s="18" t="s">
        <v>1263</v>
      </c>
      <c r="I138" s="18" t="s">
        <v>996</v>
      </c>
      <c r="J138" s="18" t="s">
        <v>1426</v>
      </c>
      <c r="K138" s="18" t="s">
        <v>1129</v>
      </c>
      <c r="L138" s="18" t="s">
        <v>1731</v>
      </c>
      <c r="M138" s="18" t="s">
        <v>126</v>
      </c>
      <c r="N138" s="18">
        <f>IF(ISNUMBER(SEARCH('Search for Assistance'!$C$6,DATA2!I138)),1,0)</f>
        <v>1</v>
      </c>
      <c r="O138" s="18">
        <f>IF(ISNUMBER(SEARCH('Search for Assistance'!$C$7,DATA2!J138)),1,0)</f>
        <v>1</v>
      </c>
      <c r="P138" s="18">
        <f>IF(ISNUMBER(SEARCH('Search for Assistance'!$C$8,DATA2!K138)),1,0)</f>
        <v>1</v>
      </c>
      <c r="Q138" s="18">
        <f>IF(ISNUMBER(SEARCH('Search for Assistance'!$C$9,DATA2!L138)),1,0)</f>
        <v>1</v>
      </c>
      <c r="R138" s="18">
        <f t="shared" si="8"/>
        <v>1</v>
      </c>
      <c r="S138" s="18">
        <v>137</v>
      </c>
      <c r="T138" s="18">
        <f t="shared" si="6"/>
        <v>137</v>
      </c>
      <c r="U138" s="18" cm="1">
        <f t="array" ref="U138">INDEX($T$2:$T$240,(MATCH(SMALL(IFERROR(SEARCH(,$T$2:$T$240),2^32)+ROW($T$2:$T$240)/1000,ROWS($U$2:U138)),IFERROR(SEARCH(,$T$2:$T$240),2^32)+ROW($T$2:$T$240)/1000,0)))</f>
        <v>137</v>
      </c>
    </row>
    <row r="139" spans="1:21" ht="70.900000000000006" x14ac:dyDescent="0.45">
      <c r="A139" s="19">
        <v>138</v>
      </c>
      <c r="B139" s="20" t="str">
        <f t="shared" si="7"/>
        <v xml:space="preserve">SBDC at Bradley University </v>
      </c>
      <c r="C139" s="21" t="s">
        <v>963</v>
      </c>
      <c r="D139" s="19" t="s">
        <v>1749</v>
      </c>
      <c r="E139" s="18" t="s">
        <v>869</v>
      </c>
      <c r="F139" s="18" t="s">
        <v>901</v>
      </c>
      <c r="G139" s="18" t="s">
        <v>932</v>
      </c>
      <c r="H139" s="18" t="s">
        <v>1263</v>
      </c>
      <c r="I139" s="18" t="s">
        <v>996</v>
      </c>
      <c r="J139" s="18" t="s">
        <v>21</v>
      </c>
      <c r="K139" s="18" t="s">
        <v>1129</v>
      </c>
      <c r="L139" s="18" t="s">
        <v>1731</v>
      </c>
      <c r="M139" s="18" t="s">
        <v>126</v>
      </c>
      <c r="N139" s="18">
        <f>IF(ISNUMBER(SEARCH('Search for Assistance'!$C$6,DATA2!I139)),1,0)</f>
        <v>1</v>
      </c>
      <c r="O139" s="18">
        <f>IF(ISNUMBER(SEARCH('Search for Assistance'!$C$7,DATA2!J139)),1,0)</f>
        <v>1</v>
      </c>
      <c r="P139" s="18">
        <f>IF(ISNUMBER(SEARCH('Search for Assistance'!$C$8,DATA2!K139)),1,0)</f>
        <v>1</v>
      </c>
      <c r="Q139" s="18">
        <f>IF(ISNUMBER(SEARCH('Search for Assistance'!$C$9,DATA2!L139)),1,0)</f>
        <v>1</v>
      </c>
      <c r="R139" s="18">
        <f t="shared" si="8"/>
        <v>1</v>
      </c>
      <c r="S139" s="18">
        <v>138</v>
      </c>
      <c r="T139" s="18">
        <f t="shared" si="6"/>
        <v>138</v>
      </c>
      <c r="U139" s="18" cm="1">
        <f t="array" ref="U139">INDEX($T$2:$T$240,(MATCH(SMALL(IFERROR(SEARCH(,$T$2:$T$240),2^32)+ROW($T$2:$T$240)/1000,ROWS($U$2:U139)),IFERROR(SEARCH(,$T$2:$T$240),2^32)+ROW($T$2:$T$240)/1000,0)))</f>
        <v>138</v>
      </c>
    </row>
    <row r="140" spans="1:21" ht="15.75" x14ac:dyDescent="0.45">
      <c r="A140" s="19">
        <v>139</v>
      </c>
      <c r="B140" s="20" t="str">
        <f t="shared" si="7"/>
        <v>SBDC at Build Bronzeville</v>
      </c>
      <c r="C140" s="21" t="s">
        <v>234</v>
      </c>
      <c r="D140" s="19" t="s">
        <v>1746</v>
      </c>
      <c r="E140" s="18" t="s">
        <v>870</v>
      </c>
      <c r="F140" s="18" t="s">
        <v>902</v>
      </c>
      <c r="G140" s="18" t="s">
        <v>933</v>
      </c>
      <c r="H140" s="18" t="s">
        <v>1264</v>
      </c>
      <c r="I140" s="18" t="s">
        <v>1043</v>
      </c>
      <c r="J140" s="18" t="s">
        <v>21</v>
      </c>
      <c r="K140" s="18" t="s">
        <v>1356</v>
      </c>
      <c r="L140" s="18" t="s">
        <v>1748</v>
      </c>
      <c r="M140" s="18" t="s">
        <v>126</v>
      </c>
      <c r="N140" s="18">
        <f>IF(ISNUMBER(SEARCH('Search for Assistance'!$C$6,DATA2!I140)),1,0)</f>
        <v>1</v>
      </c>
      <c r="O140" s="18">
        <f>IF(ISNUMBER(SEARCH('Search for Assistance'!$C$7,DATA2!J140)),1,0)</f>
        <v>1</v>
      </c>
      <c r="P140" s="18">
        <f>IF(ISNUMBER(SEARCH('Search for Assistance'!$C$8,DATA2!K140)),1,0)</f>
        <v>1</v>
      </c>
      <c r="Q140" s="18">
        <f>IF(ISNUMBER(SEARCH('Search for Assistance'!$C$9,DATA2!L140)),1,0)</f>
        <v>1</v>
      </c>
      <c r="R140" s="18">
        <f t="shared" si="8"/>
        <v>1</v>
      </c>
      <c r="S140" s="18">
        <v>139</v>
      </c>
      <c r="T140" s="18">
        <f t="shared" si="6"/>
        <v>139</v>
      </c>
      <c r="U140" s="18" cm="1">
        <f t="array" ref="U140">INDEX($T$2:$T$240,(MATCH(SMALL(IFERROR(SEARCH(,$T$2:$T$240),2^32)+ROW($T$2:$T$240)/1000,ROWS($U$2:U140)),IFERROR(SEARCH(,$T$2:$T$240),2^32)+ROW($T$2:$T$240)/1000,0)))</f>
        <v>139</v>
      </c>
    </row>
    <row r="141" spans="1:21" ht="15.75" x14ac:dyDescent="0.45">
      <c r="A141" s="19">
        <v>140</v>
      </c>
      <c r="B141" s="20" t="str">
        <f t="shared" si="7"/>
        <v>SBDC at Build Bronzeville</v>
      </c>
      <c r="C141" s="21" t="s">
        <v>234</v>
      </c>
      <c r="D141" s="19" t="s">
        <v>1746</v>
      </c>
      <c r="E141" s="18" t="s">
        <v>29</v>
      </c>
      <c r="F141" s="18" t="s">
        <v>902</v>
      </c>
      <c r="G141" s="18" t="s">
        <v>30</v>
      </c>
      <c r="H141" s="18" t="s">
        <v>1264</v>
      </c>
      <c r="I141" s="18" t="s">
        <v>1043</v>
      </c>
      <c r="J141" s="18" t="s">
        <v>1427</v>
      </c>
      <c r="K141" s="18" t="s">
        <v>1356</v>
      </c>
      <c r="L141" s="18" t="s">
        <v>1748</v>
      </c>
      <c r="M141" s="18" t="s">
        <v>126</v>
      </c>
      <c r="N141" s="18">
        <f>IF(ISNUMBER(SEARCH('Search for Assistance'!$C$6,DATA2!I141)),1,0)</f>
        <v>1</v>
      </c>
      <c r="O141" s="18">
        <f>IF(ISNUMBER(SEARCH('Search for Assistance'!$C$7,DATA2!J141)),1,0)</f>
        <v>1</v>
      </c>
      <c r="P141" s="18">
        <f>IF(ISNUMBER(SEARCH('Search for Assistance'!$C$8,DATA2!K141)),1,0)</f>
        <v>1</v>
      </c>
      <c r="Q141" s="18">
        <f>IF(ISNUMBER(SEARCH('Search for Assistance'!$C$9,DATA2!L141)),1,0)</f>
        <v>1</v>
      </c>
      <c r="R141" s="18">
        <f t="shared" si="8"/>
        <v>1</v>
      </c>
      <c r="S141" s="18">
        <v>140</v>
      </c>
      <c r="T141" s="18">
        <f t="shared" si="6"/>
        <v>140</v>
      </c>
      <c r="U141" s="18" cm="1">
        <f t="array" ref="U141">INDEX($T$2:$T$240,(MATCH(SMALL(IFERROR(SEARCH(,$T$2:$T$240),2^32)+ROW($T$2:$T$240)/1000,ROWS($U$2:U141)),IFERROR(SEARCH(,$T$2:$T$240),2^32)+ROW($T$2:$T$240)/1000,0)))</f>
        <v>140</v>
      </c>
    </row>
    <row r="142" spans="1:21" ht="15.75" x14ac:dyDescent="0.45">
      <c r="A142" s="19">
        <v>141</v>
      </c>
      <c r="B142" s="20" t="str">
        <f t="shared" si="7"/>
        <v>SBDC at Build Bronzeville</v>
      </c>
      <c r="C142" s="21" t="s">
        <v>234</v>
      </c>
      <c r="D142" s="19" t="s">
        <v>1746</v>
      </c>
      <c r="E142" s="18" t="s">
        <v>31</v>
      </c>
      <c r="F142" s="18" t="s">
        <v>902</v>
      </c>
      <c r="G142" s="18" t="s">
        <v>32</v>
      </c>
      <c r="H142" s="18" t="s">
        <v>1264</v>
      </c>
      <c r="I142" s="18" t="s">
        <v>1043</v>
      </c>
      <c r="J142" s="18" t="s">
        <v>993</v>
      </c>
      <c r="K142" s="18" t="s">
        <v>1356</v>
      </c>
      <c r="L142" s="18" t="s">
        <v>1748</v>
      </c>
      <c r="M142" s="18" t="s">
        <v>126</v>
      </c>
      <c r="N142" s="18">
        <f>IF(ISNUMBER(SEARCH('Search for Assistance'!$C$6,DATA2!I142)),1,0)</f>
        <v>1</v>
      </c>
      <c r="O142" s="18">
        <f>IF(ISNUMBER(SEARCH('Search for Assistance'!$C$7,DATA2!J142)),1,0)</f>
        <v>1</v>
      </c>
      <c r="P142" s="18">
        <f>IF(ISNUMBER(SEARCH('Search for Assistance'!$C$8,DATA2!K142)),1,0)</f>
        <v>1</v>
      </c>
      <c r="Q142" s="18">
        <f>IF(ISNUMBER(SEARCH('Search for Assistance'!$C$9,DATA2!L142)),1,0)</f>
        <v>1</v>
      </c>
      <c r="R142" s="18">
        <f t="shared" si="8"/>
        <v>1</v>
      </c>
      <c r="S142" s="18">
        <v>141</v>
      </c>
      <c r="T142" s="18">
        <f t="shared" si="6"/>
        <v>141</v>
      </c>
      <c r="U142" s="18" cm="1">
        <f t="array" ref="U142">INDEX($T$2:$T$240,(MATCH(SMALL(IFERROR(SEARCH(,$T$2:$T$240),2^32)+ROW($T$2:$T$240)/1000,ROWS($U$2:U142)),IFERROR(SEARCH(,$T$2:$T$240),2^32)+ROW($T$2:$T$240)/1000,0)))</f>
        <v>141</v>
      </c>
    </row>
    <row r="143" spans="1:21" ht="102.4" x14ac:dyDescent="0.45">
      <c r="A143" s="19">
        <v>142</v>
      </c>
      <c r="B143" s="20" t="str">
        <f t="shared" si="7"/>
        <v>SBDC at Central Illinois</v>
      </c>
      <c r="C143" s="21" t="s">
        <v>964</v>
      </c>
      <c r="D143" s="19" t="s">
        <v>1750</v>
      </c>
      <c r="E143" s="18" t="s">
        <v>871</v>
      </c>
      <c r="F143" s="18" t="s">
        <v>903</v>
      </c>
      <c r="G143" s="18" t="s">
        <v>934</v>
      </c>
      <c r="H143" s="18" t="s">
        <v>1265</v>
      </c>
      <c r="I143" s="18" t="s">
        <v>996</v>
      </c>
      <c r="J143" s="18" t="s">
        <v>21</v>
      </c>
      <c r="K143" s="18" t="s">
        <v>1130</v>
      </c>
      <c r="L143" s="18" t="s">
        <v>1732</v>
      </c>
      <c r="M143" s="18" t="s">
        <v>126</v>
      </c>
      <c r="N143" s="18">
        <f>IF(ISNUMBER(SEARCH('Search for Assistance'!$C$6,DATA2!I143)),1,0)</f>
        <v>1</v>
      </c>
      <c r="O143" s="18">
        <f>IF(ISNUMBER(SEARCH('Search for Assistance'!$C$7,DATA2!J143)),1,0)</f>
        <v>1</v>
      </c>
      <c r="P143" s="18">
        <f>IF(ISNUMBER(SEARCH('Search for Assistance'!$C$8,DATA2!K143)),1,0)</f>
        <v>1</v>
      </c>
      <c r="Q143" s="18">
        <f>IF(ISNUMBER(SEARCH('Search for Assistance'!$C$9,DATA2!L143)),1,0)</f>
        <v>1</v>
      </c>
      <c r="R143" s="18">
        <f t="shared" si="8"/>
        <v>1</v>
      </c>
      <c r="S143" s="18">
        <v>142</v>
      </c>
      <c r="T143" s="18">
        <f t="shared" si="6"/>
        <v>142</v>
      </c>
      <c r="U143" s="18" cm="1">
        <f t="array" ref="U143">INDEX($T$2:$T$240,(MATCH(SMALL(IFERROR(SEARCH(,$T$2:$T$240),2^32)+ROW($T$2:$T$240)/1000,ROWS($U$2:U143)),IFERROR(SEARCH(,$T$2:$T$240),2^32)+ROW($T$2:$T$240)/1000,0)))</f>
        <v>142</v>
      </c>
    </row>
    <row r="144" spans="1:21" ht="173.25" x14ac:dyDescent="0.45">
      <c r="A144" s="19">
        <v>143</v>
      </c>
      <c r="B144" s="20" t="str">
        <f t="shared" si="7"/>
        <v>SBDC at Champaign County EDC</v>
      </c>
      <c r="C144" s="21" t="s">
        <v>235</v>
      </c>
      <c r="D144" s="19" t="s">
        <v>1751</v>
      </c>
      <c r="E144" s="18" t="s">
        <v>33</v>
      </c>
      <c r="F144" s="18" t="s">
        <v>904</v>
      </c>
      <c r="G144" s="18" t="s">
        <v>34</v>
      </c>
      <c r="H144" s="18" t="s">
        <v>1266</v>
      </c>
      <c r="I144" s="18" t="s">
        <v>1033</v>
      </c>
      <c r="J144" s="18" t="s">
        <v>1330</v>
      </c>
      <c r="K144" s="18" t="s">
        <v>1131</v>
      </c>
      <c r="L144" s="18" t="s">
        <v>1733</v>
      </c>
      <c r="M144" s="18" t="s">
        <v>126</v>
      </c>
      <c r="N144" s="18">
        <f>IF(ISNUMBER(SEARCH('Search for Assistance'!$C$6,DATA2!I144)),1,0)</f>
        <v>1</v>
      </c>
      <c r="O144" s="18">
        <f>IF(ISNUMBER(SEARCH('Search for Assistance'!$C$7,DATA2!J144)),1,0)</f>
        <v>1</v>
      </c>
      <c r="P144" s="18">
        <f>IF(ISNUMBER(SEARCH('Search for Assistance'!$C$8,DATA2!K144)),1,0)</f>
        <v>1</v>
      </c>
      <c r="Q144" s="18">
        <f>IF(ISNUMBER(SEARCH('Search for Assistance'!$C$9,DATA2!L144)),1,0)</f>
        <v>1</v>
      </c>
      <c r="R144" s="18">
        <f t="shared" si="8"/>
        <v>1</v>
      </c>
      <c r="S144" s="18">
        <v>143</v>
      </c>
      <c r="T144" s="18">
        <f t="shared" si="6"/>
        <v>143</v>
      </c>
      <c r="U144" s="18" cm="1">
        <f t="array" ref="U144">INDEX($T$2:$T$240,(MATCH(SMALL(IFERROR(SEARCH(,$T$2:$T$240),2^32)+ROW($T$2:$T$240)/1000,ROWS($U$2:U144)),IFERROR(SEARCH(,$T$2:$T$240),2^32)+ROW($T$2:$T$240)/1000,0)))</f>
        <v>143</v>
      </c>
    </row>
    <row r="145" spans="1:21" ht="173.25" x14ac:dyDescent="0.45">
      <c r="A145" s="19">
        <v>144</v>
      </c>
      <c r="B145" s="20" t="str">
        <f t="shared" si="7"/>
        <v xml:space="preserve">SBDC at Champaign County EDC </v>
      </c>
      <c r="C145" s="21" t="s">
        <v>965</v>
      </c>
      <c r="D145" s="19" t="s">
        <v>1751</v>
      </c>
      <c r="E145" s="18" t="s">
        <v>872</v>
      </c>
      <c r="F145" s="18" t="s">
        <v>904</v>
      </c>
      <c r="G145" s="18" t="s">
        <v>935</v>
      </c>
      <c r="H145" s="18" t="s">
        <v>1266</v>
      </c>
      <c r="I145" s="18" t="s">
        <v>1033</v>
      </c>
      <c r="J145" s="18" t="s">
        <v>21</v>
      </c>
      <c r="K145" s="18" t="s">
        <v>1131</v>
      </c>
      <c r="L145" s="18" t="s">
        <v>1733</v>
      </c>
      <c r="M145" s="18" t="s">
        <v>126</v>
      </c>
      <c r="N145" s="18">
        <f>IF(ISNUMBER(SEARCH('Search for Assistance'!$C$6,DATA2!I145)),1,0)</f>
        <v>1</v>
      </c>
      <c r="O145" s="18">
        <f>IF(ISNUMBER(SEARCH('Search for Assistance'!$C$7,DATA2!J145)),1,0)</f>
        <v>1</v>
      </c>
      <c r="P145" s="18">
        <f>IF(ISNUMBER(SEARCH('Search for Assistance'!$C$8,DATA2!K145)),1,0)</f>
        <v>1</v>
      </c>
      <c r="Q145" s="18">
        <f>IF(ISNUMBER(SEARCH('Search for Assistance'!$C$9,DATA2!L145)),1,0)</f>
        <v>1</v>
      </c>
      <c r="R145" s="18">
        <f t="shared" si="8"/>
        <v>1</v>
      </c>
      <c r="S145" s="18">
        <v>144</v>
      </c>
      <c r="T145" s="18">
        <f t="shared" si="6"/>
        <v>144</v>
      </c>
      <c r="U145" s="18" cm="1">
        <f t="array" ref="U145">INDEX($T$2:$T$240,(MATCH(SMALL(IFERROR(SEARCH(,$T$2:$T$240),2^32)+ROW($T$2:$T$240)/1000,ROWS($U$2:U145)),IFERROR(SEARCH(,$T$2:$T$240),2^32)+ROW($T$2:$T$240)/1000,0)))</f>
        <v>144</v>
      </c>
    </row>
    <row r="146" spans="1:21" ht="23.65" x14ac:dyDescent="0.45">
      <c r="A146" s="19">
        <v>145</v>
      </c>
      <c r="B146" s="20" t="str">
        <f t="shared" si="7"/>
        <v xml:space="preserve">SBDC at Chicagoland Chamber </v>
      </c>
      <c r="C146" s="21" t="s">
        <v>966</v>
      </c>
      <c r="D146" s="19" t="s">
        <v>1752</v>
      </c>
      <c r="E146" s="18" t="s">
        <v>873</v>
      </c>
      <c r="F146" s="18" t="s">
        <v>905</v>
      </c>
      <c r="G146" s="18" t="s">
        <v>936</v>
      </c>
      <c r="H146" s="18" t="s">
        <v>1267</v>
      </c>
      <c r="I146" s="18" t="s">
        <v>996</v>
      </c>
      <c r="J146" s="18" t="s">
        <v>21</v>
      </c>
      <c r="K146" s="18" t="s">
        <v>1356</v>
      </c>
      <c r="L146" s="18" t="s">
        <v>1623</v>
      </c>
      <c r="M146" s="18" t="s">
        <v>126</v>
      </c>
      <c r="N146" s="18">
        <f>IF(ISNUMBER(SEARCH('Search for Assistance'!$C$6,DATA2!I146)),1,0)</f>
        <v>1</v>
      </c>
      <c r="O146" s="18">
        <f>IF(ISNUMBER(SEARCH('Search for Assistance'!$C$7,DATA2!J146)),1,0)</f>
        <v>1</v>
      </c>
      <c r="P146" s="18">
        <f>IF(ISNUMBER(SEARCH('Search for Assistance'!$C$8,DATA2!K146)),1,0)</f>
        <v>1</v>
      </c>
      <c r="Q146" s="18">
        <f>IF(ISNUMBER(SEARCH('Search for Assistance'!$C$9,DATA2!L146)),1,0)</f>
        <v>1</v>
      </c>
      <c r="R146" s="18">
        <f t="shared" si="8"/>
        <v>1</v>
      </c>
      <c r="S146" s="18">
        <v>145</v>
      </c>
      <c r="T146" s="18">
        <f t="shared" si="6"/>
        <v>145</v>
      </c>
      <c r="U146" s="18" cm="1">
        <f t="array" ref="U146">INDEX($T$2:$T$240,(MATCH(SMALL(IFERROR(SEARCH(,$T$2:$T$240),2^32)+ROW($T$2:$T$240)/1000,ROWS($U$2:U146)),IFERROR(SEARCH(,$T$2:$T$240),2^32)+ROW($T$2:$T$240)/1000,0)))</f>
        <v>145</v>
      </c>
    </row>
    <row r="147" spans="1:21" ht="23.65" x14ac:dyDescent="0.45">
      <c r="A147" s="19">
        <v>146</v>
      </c>
      <c r="B147" s="20" t="str">
        <f t="shared" si="7"/>
        <v>SBDC at Chinese Mutual Aid Association</v>
      </c>
      <c r="C147" s="21" t="s">
        <v>236</v>
      </c>
      <c r="D147" s="19" t="s">
        <v>1753</v>
      </c>
      <c r="E147" s="18" t="s">
        <v>35</v>
      </c>
      <c r="F147" s="18" t="s">
        <v>906</v>
      </c>
      <c r="G147" s="18" t="s">
        <v>36</v>
      </c>
      <c r="H147" s="18" t="s">
        <v>1268</v>
      </c>
      <c r="I147" s="18" t="s">
        <v>1055</v>
      </c>
      <c r="J147" s="18" t="s">
        <v>1331</v>
      </c>
      <c r="K147" s="18" t="s">
        <v>1356</v>
      </c>
      <c r="L147" s="18" t="s">
        <v>1623</v>
      </c>
      <c r="M147" s="18" t="s">
        <v>126</v>
      </c>
      <c r="N147" s="18">
        <f>IF(ISNUMBER(SEARCH('Search for Assistance'!$C$6,DATA2!I147)),1,0)</f>
        <v>1</v>
      </c>
      <c r="O147" s="18">
        <f>IF(ISNUMBER(SEARCH('Search for Assistance'!$C$7,DATA2!J147)),1,0)</f>
        <v>1</v>
      </c>
      <c r="P147" s="18">
        <f>IF(ISNUMBER(SEARCH('Search for Assistance'!$C$8,DATA2!K147)),1,0)</f>
        <v>1</v>
      </c>
      <c r="Q147" s="18">
        <f>IF(ISNUMBER(SEARCH('Search for Assistance'!$C$9,DATA2!L147)),1,0)</f>
        <v>1</v>
      </c>
      <c r="R147" s="18">
        <f t="shared" si="8"/>
        <v>1</v>
      </c>
      <c r="S147" s="18">
        <v>146</v>
      </c>
      <c r="T147" s="18">
        <f t="shared" si="6"/>
        <v>146</v>
      </c>
      <c r="U147" s="18" cm="1">
        <f t="array" ref="U147">INDEX($T$2:$T$240,(MATCH(SMALL(IFERROR(SEARCH(,$T$2:$T$240),2^32)+ROW($T$2:$T$240)/1000,ROWS($U$2:U147)),IFERROR(SEARCH(,$T$2:$T$240),2^32)+ROW($T$2:$T$240)/1000,0)))</f>
        <v>146</v>
      </c>
    </row>
    <row r="148" spans="1:21" ht="23.65" x14ac:dyDescent="0.45">
      <c r="A148" s="19">
        <v>147</v>
      </c>
      <c r="B148" s="20" t="str">
        <f t="shared" si="7"/>
        <v>SBDC at Chinese Mutual Aid Association</v>
      </c>
      <c r="C148" s="21" t="s">
        <v>236</v>
      </c>
      <c r="D148" s="19" t="s">
        <v>1753</v>
      </c>
      <c r="E148" s="18" t="s">
        <v>37</v>
      </c>
      <c r="F148" s="18" t="s">
        <v>906</v>
      </c>
      <c r="G148" s="18" t="s">
        <v>38</v>
      </c>
      <c r="H148" s="18" t="s">
        <v>1268</v>
      </c>
      <c r="I148" s="18" t="s">
        <v>1055</v>
      </c>
      <c r="J148" s="18" t="s">
        <v>1428</v>
      </c>
      <c r="K148" s="18" t="s">
        <v>1356</v>
      </c>
      <c r="L148" s="18" t="s">
        <v>1623</v>
      </c>
      <c r="M148" s="18" t="s">
        <v>126</v>
      </c>
      <c r="N148" s="18">
        <f>IF(ISNUMBER(SEARCH('Search for Assistance'!$C$6,DATA2!I148)),1,0)</f>
        <v>1</v>
      </c>
      <c r="O148" s="18">
        <f>IF(ISNUMBER(SEARCH('Search for Assistance'!$C$7,DATA2!J148)),1,0)</f>
        <v>1</v>
      </c>
      <c r="P148" s="18">
        <f>IF(ISNUMBER(SEARCH('Search for Assistance'!$C$8,DATA2!K148)),1,0)</f>
        <v>1</v>
      </c>
      <c r="Q148" s="18">
        <f>IF(ISNUMBER(SEARCH('Search for Assistance'!$C$9,DATA2!L148)),1,0)</f>
        <v>1</v>
      </c>
      <c r="R148" s="18">
        <f t="shared" si="8"/>
        <v>1</v>
      </c>
      <c r="S148" s="18">
        <v>147</v>
      </c>
      <c r="T148" s="18">
        <f t="shared" si="6"/>
        <v>147</v>
      </c>
      <c r="U148" s="18" cm="1">
        <f t="array" ref="U148">INDEX($T$2:$T$240,(MATCH(SMALL(IFERROR(SEARCH(,$T$2:$T$240),2^32)+ROW($T$2:$T$240)/1000,ROWS($U$2:U148)),IFERROR(SEARCH(,$T$2:$T$240),2^32)+ROW($T$2:$T$240)/1000,0)))</f>
        <v>147</v>
      </c>
    </row>
    <row r="149" spans="1:21" ht="23.65" x14ac:dyDescent="0.45">
      <c r="A149" s="19">
        <v>148</v>
      </c>
      <c r="B149" s="20" t="str">
        <f t="shared" si="7"/>
        <v xml:space="preserve">SBDC at Chinese Mutual Aid Association </v>
      </c>
      <c r="C149" s="21" t="s">
        <v>967</v>
      </c>
      <c r="D149" s="19" t="s">
        <v>1753</v>
      </c>
      <c r="E149" s="18" t="s">
        <v>874</v>
      </c>
      <c r="F149" s="18" t="s">
        <v>906</v>
      </c>
      <c r="G149" s="18" t="s">
        <v>937</v>
      </c>
      <c r="H149" s="18" t="s">
        <v>1268</v>
      </c>
      <c r="I149" s="18" t="s">
        <v>1055</v>
      </c>
      <c r="J149" s="18" t="s">
        <v>21</v>
      </c>
      <c r="K149" s="18" t="s">
        <v>1356</v>
      </c>
      <c r="L149" s="18" t="s">
        <v>1623</v>
      </c>
      <c r="M149" s="18" t="s">
        <v>126</v>
      </c>
      <c r="N149" s="18">
        <f>IF(ISNUMBER(SEARCH('Search for Assistance'!$C$6,DATA2!I149)),1,0)</f>
        <v>1</v>
      </c>
      <c r="O149" s="18">
        <f>IF(ISNUMBER(SEARCH('Search for Assistance'!$C$7,DATA2!J149)),1,0)</f>
        <v>1</v>
      </c>
      <c r="P149" s="18">
        <f>IF(ISNUMBER(SEARCH('Search for Assistance'!$C$8,DATA2!K149)),1,0)</f>
        <v>1</v>
      </c>
      <c r="Q149" s="18">
        <f>IF(ISNUMBER(SEARCH('Search for Assistance'!$C$9,DATA2!L149)),1,0)</f>
        <v>1</v>
      </c>
      <c r="R149" s="18">
        <f t="shared" si="8"/>
        <v>1</v>
      </c>
      <c r="S149" s="18">
        <v>148</v>
      </c>
      <c r="T149" s="18">
        <f t="shared" si="6"/>
        <v>148</v>
      </c>
      <c r="U149" s="18" cm="1">
        <f t="array" ref="U149">INDEX($T$2:$T$240,(MATCH(SMALL(IFERROR(SEARCH(,$T$2:$T$240),2^32)+ROW($T$2:$T$240)/1000,ROWS($U$2:U149)),IFERROR(SEARCH(,$T$2:$T$240),2^32)+ROW($T$2:$T$240)/1000,0)))</f>
        <v>148</v>
      </c>
    </row>
    <row r="150" spans="1:21" ht="31.5" x14ac:dyDescent="0.45">
      <c r="A150" s="19">
        <v>149</v>
      </c>
      <c r="B150" s="20" t="str">
        <f t="shared" si="7"/>
        <v>SBDC at College of DuPage</v>
      </c>
      <c r="C150" s="21" t="s">
        <v>237</v>
      </c>
      <c r="D150" s="19" t="s">
        <v>1754</v>
      </c>
      <c r="E150" s="18" t="s">
        <v>39</v>
      </c>
      <c r="F150" s="18" t="s">
        <v>1755</v>
      </c>
      <c r="G150" s="18" t="s">
        <v>40</v>
      </c>
      <c r="H150" s="18" t="s">
        <v>1269</v>
      </c>
      <c r="I150" s="18" t="s">
        <v>996</v>
      </c>
      <c r="J150" s="18" t="s">
        <v>1427</v>
      </c>
      <c r="K150" s="18" t="s">
        <v>1132</v>
      </c>
      <c r="L150" s="18" t="s">
        <v>1756</v>
      </c>
      <c r="M150" s="18" t="s">
        <v>126</v>
      </c>
      <c r="N150" s="18">
        <f>IF(ISNUMBER(SEARCH('Search for Assistance'!$C$6,DATA2!I150)),1,0)</f>
        <v>1</v>
      </c>
      <c r="O150" s="18">
        <f>IF(ISNUMBER(SEARCH('Search for Assistance'!$C$7,DATA2!J150)),1,0)</f>
        <v>1</v>
      </c>
      <c r="P150" s="18">
        <f>IF(ISNUMBER(SEARCH('Search for Assistance'!$C$8,DATA2!K150)),1,0)</f>
        <v>1</v>
      </c>
      <c r="Q150" s="18">
        <f>IF(ISNUMBER(SEARCH('Search for Assistance'!$C$9,DATA2!L150)),1,0)</f>
        <v>1</v>
      </c>
      <c r="R150" s="18">
        <f t="shared" si="8"/>
        <v>1</v>
      </c>
      <c r="S150" s="18">
        <v>149</v>
      </c>
      <c r="T150" s="18">
        <f t="shared" si="6"/>
        <v>149</v>
      </c>
      <c r="U150" s="18" cm="1">
        <f t="array" ref="U150">INDEX($T$2:$T$240,(MATCH(SMALL(IFERROR(SEARCH(,$T$2:$T$240),2^32)+ROW($T$2:$T$240)/1000,ROWS($U$2:U150)),IFERROR(SEARCH(,$T$2:$T$240),2^32)+ROW($T$2:$T$240)/1000,0)))</f>
        <v>149</v>
      </c>
    </row>
    <row r="151" spans="1:21" ht="31.5" x14ac:dyDescent="0.45">
      <c r="A151" s="19">
        <v>150</v>
      </c>
      <c r="B151" s="20" t="str">
        <f t="shared" si="7"/>
        <v>SBDC at College of DuPage</v>
      </c>
      <c r="C151" s="21" t="s">
        <v>237</v>
      </c>
      <c r="D151" s="19" t="s">
        <v>1754</v>
      </c>
      <c r="E151" s="18" t="s">
        <v>41</v>
      </c>
      <c r="F151" s="18" t="s">
        <v>1755</v>
      </c>
      <c r="G151" s="18" t="s">
        <v>42</v>
      </c>
      <c r="H151" s="18" t="s">
        <v>1269</v>
      </c>
      <c r="I151" s="18" t="s">
        <v>996</v>
      </c>
      <c r="J151" s="18" t="s">
        <v>1429</v>
      </c>
      <c r="K151" s="18" t="s">
        <v>1132</v>
      </c>
      <c r="L151" s="18" t="s">
        <v>1756</v>
      </c>
      <c r="M151" s="18" t="s">
        <v>126</v>
      </c>
      <c r="N151" s="18">
        <f>IF(ISNUMBER(SEARCH('Search for Assistance'!$C$6,DATA2!I151)),1,0)</f>
        <v>1</v>
      </c>
      <c r="O151" s="18">
        <f>IF(ISNUMBER(SEARCH('Search for Assistance'!$C$7,DATA2!J151)),1,0)</f>
        <v>1</v>
      </c>
      <c r="P151" s="18">
        <f>IF(ISNUMBER(SEARCH('Search for Assistance'!$C$8,DATA2!K151)),1,0)</f>
        <v>1</v>
      </c>
      <c r="Q151" s="18">
        <f>IF(ISNUMBER(SEARCH('Search for Assistance'!$C$9,DATA2!L151)),1,0)</f>
        <v>1</v>
      </c>
      <c r="R151" s="18">
        <f t="shared" si="8"/>
        <v>1</v>
      </c>
      <c r="S151" s="18">
        <v>150</v>
      </c>
      <c r="T151" s="18">
        <f t="shared" si="6"/>
        <v>150</v>
      </c>
      <c r="U151" s="18" cm="1">
        <f t="array" ref="U151">INDEX($T$2:$T$240,(MATCH(SMALL(IFERROR(SEARCH(,$T$2:$T$240),2^32)+ROW($T$2:$T$240)/1000,ROWS($U$2:U151)),IFERROR(SEARCH(,$T$2:$T$240),2^32)+ROW($T$2:$T$240)/1000,0)))</f>
        <v>150</v>
      </c>
    </row>
    <row r="152" spans="1:21" ht="31.5" x14ac:dyDescent="0.45">
      <c r="A152" s="19">
        <v>151</v>
      </c>
      <c r="B152" s="20" t="str">
        <f t="shared" ref="B152:B158" si="9">HYPERLINK(D152,C152)</f>
        <v>SBDC at College of Lake County</v>
      </c>
      <c r="C152" s="21" t="s">
        <v>238</v>
      </c>
      <c r="D152" s="19" t="s">
        <v>1759</v>
      </c>
      <c r="E152" s="18" t="s">
        <v>876</v>
      </c>
      <c r="F152" s="18" t="s">
        <v>908</v>
      </c>
      <c r="G152" s="18" t="s">
        <v>939</v>
      </c>
      <c r="H152" s="18" t="s">
        <v>1270</v>
      </c>
      <c r="I152" s="18" t="s">
        <v>996</v>
      </c>
      <c r="J152" s="18" t="s">
        <v>21</v>
      </c>
      <c r="K152" s="18" t="s">
        <v>1133</v>
      </c>
      <c r="L152" s="18" t="s">
        <v>1757</v>
      </c>
      <c r="M152" s="18" t="s">
        <v>126</v>
      </c>
      <c r="N152" s="18">
        <f>IF(ISNUMBER(SEARCH('Search for Assistance'!$C$6,DATA2!I152)),1,0)</f>
        <v>1</v>
      </c>
      <c r="O152" s="18">
        <f>IF(ISNUMBER(SEARCH('Search for Assistance'!$C$7,DATA2!J152)),1,0)</f>
        <v>1</v>
      </c>
      <c r="P152" s="18">
        <f>IF(ISNUMBER(SEARCH('Search for Assistance'!$C$8,DATA2!K152)),1,0)</f>
        <v>1</v>
      </c>
      <c r="Q152" s="18">
        <f>IF(ISNUMBER(SEARCH('Search for Assistance'!$C$9,DATA2!L152)),1,0)</f>
        <v>1</v>
      </c>
      <c r="R152" s="18">
        <f t="shared" si="8"/>
        <v>1</v>
      </c>
      <c r="S152" s="18">
        <v>151</v>
      </c>
      <c r="T152" s="18">
        <f t="shared" si="6"/>
        <v>151</v>
      </c>
      <c r="U152" s="18" cm="1">
        <f t="array" ref="U152">INDEX($T$2:$T$240,(MATCH(SMALL(IFERROR(SEARCH(,$T$2:$T$240),2^32)+ROW($T$2:$T$240)/1000,ROWS($U$2:U152)),IFERROR(SEARCH(,$T$2:$T$240),2^32)+ROW($T$2:$T$240)/1000,0)))</f>
        <v>151</v>
      </c>
    </row>
    <row r="153" spans="1:21" ht="31.5" x14ac:dyDescent="0.45">
      <c r="A153" s="19">
        <v>152</v>
      </c>
      <c r="B153" s="20" t="str">
        <f t="shared" si="9"/>
        <v>SBDC at College of Lake County</v>
      </c>
      <c r="C153" s="21" t="s">
        <v>238</v>
      </c>
      <c r="D153" s="19" t="s">
        <v>1759</v>
      </c>
      <c r="E153" s="18" t="s">
        <v>45</v>
      </c>
      <c r="F153" s="18" t="s">
        <v>1760</v>
      </c>
      <c r="G153" s="18" t="s">
        <v>46</v>
      </c>
      <c r="H153" s="18" t="s">
        <v>1270</v>
      </c>
      <c r="I153" s="18" t="s">
        <v>996</v>
      </c>
      <c r="J153" s="18" t="s">
        <v>1430</v>
      </c>
      <c r="K153" s="18" t="s">
        <v>1133</v>
      </c>
      <c r="L153" s="18" t="s">
        <v>1757</v>
      </c>
      <c r="M153" s="18" t="s">
        <v>126</v>
      </c>
      <c r="N153" s="18">
        <f>IF(ISNUMBER(SEARCH('Search for Assistance'!$C$6,DATA2!I153)),1,0)</f>
        <v>1</v>
      </c>
      <c r="O153" s="18">
        <f>IF(ISNUMBER(SEARCH('Search for Assistance'!$C$7,DATA2!J153)),1,0)</f>
        <v>1</v>
      </c>
      <c r="P153" s="18">
        <f>IF(ISNUMBER(SEARCH('Search for Assistance'!$C$8,DATA2!K153)),1,0)</f>
        <v>1</v>
      </c>
      <c r="Q153" s="18">
        <f>IF(ISNUMBER(SEARCH('Search for Assistance'!$C$9,DATA2!L153)),1,0)</f>
        <v>1</v>
      </c>
      <c r="R153" s="18">
        <f t="shared" si="8"/>
        <v>1</v>
      </c>
      <c r="S153" s="18">
        <v>152</v>
      </c>
      <c r="T153" s="18">
        <f t="shared" si="6"/>
        <v>152</v>
      </c>
      <c r="U153" s="18" cm="1">
        <f t="array" ref="U153">INDEX($T$2:$T$240,(MATCH(SMALL(IFERROR(SEARCH(,$T$2:$T$240),2^32)+ROW($T$2:$T$240)/1000,ROWS($U$2:U153)),IFERROR(SEARCH(,$T$2:$T$240),2^32)+ROW($T$2:$T$240)/1000,0)))</f>
        <v>152</v>
      </c>
    </row>
    <row r="154" spans="1:21" ht="31.5" x14ac:dyDescent="0.45">
      <c r="A154" s="19">
        <v>153</v>
      </c>
      <c r="B154" s="20" t="str">
        <f t="shared" si="9"/>
        <v>SBDC at College of Lake County</v>
      </c>
      <c r="C154" s="21" t="s">
        <v>238</v>
      </c>
      <c r="D154" s="19" t="s">
        <v>1759</v>
      </c>
      <c r="E154" s="18" t="s">
        <v>47</v>
      </c>
      <c r="F154" s="18" t="s">
        <v>1760</v>
      </c>
      <c r="G154" s="18" t="s">
        <v>48</v>
      </c>
      <c r="H154" s="18" t="s">
        <v>1270</v>
      </c>
      <c r="I154" s="18" t="s">
        <v>996</v>
      </c>
      <c r="J154" s="18" t="s">
        <v>1431</v>
      </c>
      <c r="K154" s="18" t="s">
        <v>1133</v>
      </c>
      <c r="L154" s="18" t="s">
        <v>1757</v>
      </c>
      <c r="M154" s="18" t="s">
        <v>126</v>
      </c>
      <c r="N154" s="18">
        <f>IF(ISNUMBER(SEARCH('Search for Assistance'!$C$6,DATA2!I154)),1,0)</f>
        <v>1</v>
      </c>
      <c r="O154" s="18">
        <f>IF(ISNUMBER(SEARCH('Search for Assistance'!$C$7,DATA2!J154)),1,0)</f>
        <v>1</v>
      </c>
      <c r="P154" s="18">
        <f>IF(ISNUMBER(SEARCH('Search for Assistance'!$C$8,DATA2!K154)),1,0)</f>
        <v>1</v>
      </c>
      <c r="Q154" s="18">
        <f>IF(ISNUMBER(SEARCH('Search for Assistance'!$C$9,DATA2!L154)),1,0)</f>
        <v>1</v>
      </c>
      <c r="R154" s="18">
        <f t="shared" si="8"/>
        <v>1</v>
      </c>
      <c r="S154" s="18">
        <v>153</v>
      </c>
      <c r="T154" s="18">
        <f t="shared" si="6"/>
        <v>153</v>
      </c>
      <c r="U154" s="18" cm="1">
        <f t="array" ref="U154">INDEX($T$2:$T$240,(MATCH(SMALL(IFERROR(SEARCH(,$T$2:$T$240),2^32)+ROW($T$2:$T$240)/1000,ROWS($U$2:U154)),IFERROR(SEARCH(,$T$2:$T$240),2^32)+ROW($T$2:$T$240)/1000,0)))</f>
        <v>153</v>
      </c>
    </row>
    <row r="155" spans="1:21" ht="31.5" x14ac:dyDescent="0.45">
      <c r="A155" s="19">
        <v>154</v>
      </c>
      <c r="B155" s="20" t="str">
        <f t="shared" si="9"/>
        <v>SBDC at College of Lake County</v>
      </c>
      <c r="C155" s="21" t="s">
        <v>238</v>
      </c>
      <c r="D155" s="19" t="s">
        <v>1759</v>
      </c>
      <c r="E155" s="18" t="s">
        <v>51</v>
      </c>
      <c r="F155" s="18" t="s">
        <v>1760</v>
      </c>
      <c r="G155" s="18" t="s">
        <v>52</v>
      </c>
      <c r="H155" s="18" t="s">
        <v>1270</v>
      </c>
      <c r="I155" s="18" t="s">
        <v>996</v>
      </c>
      <c r="J155" s="18" t="s">
        <v>1432</v>
      </c>
      <c r="K155" s="18" t="s">
        <v>1133</v>
      </c>
      <c r="L155" s="18" t="s">
        <v>1757</v>
      </c>
      <c r="M155" s="18" t="s">
        <v>126</v>
      </c>
      <c r="N155" s="18">
        <f>IF(ISNUMBER(SEARCH('Search for Assistance'!$C$6,DATA2!I155)),1,0)</f>
        <v>1</v>
      </c>
      <c r="O155" s="18">
        <f>IF(ISNUMBER(SEARCH('Search for Assistance'!$C$7,DATA2!J155)),1,0)</f>
        <v>1</v>
      </c>
      <c r="P155" s="18">
        <f>IF(ISNUMBER(SEARCH('Search for Assistance'!$C$8,DATA2!K155)),1,0)</f>
        <v>1</v>
      </c>
      <c r="Q155" s="18">
        <f>IF(ISNUMBER(SEARCH('Search for Assistance'!$C$9,DATA2!L155)),1,0)</f>
        <v>1</v>
      </c>
      <c r="R155" s="18">
        <f t="shared" si="8"/>
        <v>1</v>
      </c>
      <c r="S155" s="18">
        <v>154</v>
      </c>
      <c r="T155" s="18">
        <f t="shared" si="6"/>
        <v>154</v>
      </c>
      <c r="U155" s="18" cm="1">
        <f t="array" ref="U155">INDEX($T$2:$T$240,(MATCH(SMALL(IFERROR(SEARCH(,$T$2:$T$240),2^32)+ROW($T$2:$T$240)/1000,ROWS($U$2:U155)),IFERROR(SEARCH(,$T$2:$T$240),2^32)+ROW($T$2:$T$240)/1000,0)))</f>
        <v>154</v>
      </c>
    </row>
    <row r="156" spans="1:21" ht="31.5" x14ac:dyDescent="0.45">
      <c r="A156" s="19">
        <v>155</v>
      </c>
      <c r="B156" s="20" t="str">
        <f t="shared" si="9"/>
        <v>SBDC at College of Lake County</v>
      </c>
      <c r="C156" s="21" t="s">
        <v>238</v>
      </c>
      <c r="D156" s="19" t="s">
        <v>1759</v>
      </c>
      <c r="E156" s="18" t="s">
        <v>43</v>
      </c>
      <c r="F156" s="18" t="s">
        <v>1760</v>
      </c>
      <c r="G156" s="18" t="s">
        <v>44</v>
      </c>
      <c r="H156" s="18" t="s">
        <v>1270</v>
      </c>
      <c r="I156" s="18" t="s">
        <v>996</v>
      </c>
      <c r="J156" s="18" t="s">
        <v>993</v>
      </c>
      <c r="K156" s="18" t="s">
        <v>1133</v>
      </c>
      <c r="L156" s="18" t="s">
        <v>1757</v>
      </c>
      <c r="M156" s="18" t="s">
        <v>126</v>
      </c>
      <c r="N156" s="18">
        <f>IF(ISNUMBER(SEARCH('Search for Assistance'!$C$6,DATA2!I156)),1,0)</f>
        <v>1</v>
      </c>
      <c r="O156" s="18">
        <f>IF(ISNUMBER(SEARCH('Search for Assistance'!$C$7,DATA2!J156)),1,0)</f>
        <v>1</v>
      </c>
      <c r="P156" s="18">
        <f>IF(ISNUMBER(SEARCH('Search for Assistance'!$C$8,DATA2!K156)),1,0)</f>
        <v>1</v>
      </c>
      <c r="Q156" s="18">
        <f>IF(ISNUMBER(SEARCH('Search for Assistance'!$C$9,DATA2!L156)),1,0)</f>
        <v>1</v>
      </c>
      <c r="R156" s="18">
        <f t="shared" si="8"/>
        <v>1</v>
      </c>
      <c r="S156" s="18">
        <v>155</v>
      </c>
      <c r="T156" s="18">
        <f t="shared" si="6"/>
        <v>155</v>
      </c>
      <c r="U156" s="18" cm="1">
        <f t="array" ref="U156">INDEX($T$2:$T$240,(MATCH(SMALL(IFERROR(SEARCH(,$T$2:$T$240),2^32)+ROW($T$2:$T$240)/1000,ROWS($U$2:U156)),IFERROR(SEARCH(,$T$2:$T$240),2^32)+ROW($T$2:$T$240)/1000,0)))</f>
        <v>155</v>
      </c>
    </row>
    <row r="157" spans="1:21" ht="31.5" x14ac:dyDescent="0.45">
      <c r="A157" s="19">
        <v>156</v>
      </c>
      <c r="B157" s="20" t="str">
        <f t="shared" si="9"/>
        <v>SBDC at College of Lake County</v>
      </c>
      <c r="C157" s="21" t="s">
        <v>238</v>
      </c>
      <c r="D157" s="19" t="s">
        <v>1759</v>
      </c>
      <c r="E157" s="18" t="s">
        <v>49</v>
      </c>
      <c r="F157" s="18" t="s">
        <v>1760</v>
      </c>
      <c r="G157" s="18" t="s">
        <v>50</v>
      </c>
      <c r="H157" s="18" t="s">
        <v>1270</v>
      </c>
      <c r="I157" s="18" t="s">
        <v>996</v>
      </c>
      <c r="J157" s="18" t="s">
        <v>1424</v>
      </c>
      <c r="K157" s="18" t="s">
        <v>1133</v>
      </c>
      <c r="L157" s="18" t="s">
        <v>1757</v>
      </c>
      <c r="M157" s="18" t="s">
        <v>126</v>
      </c>
      <c r="N157" s="18">
        <f>IF(ISNUMBER(SEARCH('Search for Assistance'!$C$6,DATA2!I157)),1,0)</f>
        <v>1</v>
      </c>
      <c r="O157" s="18">
        <f>IF(ISNUMBER(SEARCH('Search for Assistance'!$C$7,DATA2!J157)),1,0)</f>
        <v>1</v>
      </c>
      <c r="P157" s="18">
        <f>IF(ISNUMBER(SEARCH('Search for Assistance'!$C$8,DATA2!K157)),1,0)</f>
        <v>1</v>
      </c>
      <c r="Q157" s="18">
        <f>IF(ISNUMBER(SEARCH('Search for Assistance'!$C$9,DATA2!L157)),1,0)</f>
        <v>1</v>
      </c>
      <c r="R157" s="18">
        <f t="shared" si="8"/>
        <v>1</v>
      </c>
      <c r="S157" s="18">
        <v>156</v>
      </c>
      <c r="T157" s="18">
        <f t="shared" si="6"/>
        <v>156</v>
      </c>
      <c r="U157" s="18" cm="1">
        <f t="array" ref="U157">INDEX($T$2:$T$240,(MATCH(SMALL(IFERROR(SEARCH(,$T$2:$T$240),2^32)+ROW($T$2:$T$240)/1000,ROWS($U$2:U157)),IFERROR(SEARCH(,$T$2:$T$240),2^32)+ROW($T$2:$T$240)/1000,0)))</f>
        <v>156</v>
      </c>
    </row>
    <row r="158" spans="1:21" ht="63" x14ac:dyDescent="0.45">
      <c r="A158" s="19">
        <v>157</v>
      </c>
      <c r="B158" s="20" t="str">
        <f t="shared" si="9"/>
        <v>SBDC at Danville Area Community College</v>
      </c>
      <c r="C158" s="21" t="s">
        <v>968</v>
      </c>
      <c r="D158" s="19" t="s">
        <v>1761</v>
      </c>
      <c r="E158" s="18" t="s">
        <v>875</v>
      </c>
      <c r="F158" s="18" t="s">
        <v>907</v>
      </c>
      <c r="G158" s="18" t="s">
        <v>938</v>
      </c>
      <c r="H158" s="18" t="s">
        <v>1271</v>
      </c>
      <c r="I158" s="18" t="s">
        <v>996</v>
      </c>
      <c r="J158" s="18" t="s">
        <v>21</v>
      </c>
      <c r="K158" s="18" t="s">
        <v>1134</v>
      </c>
      <c r="L158" s="18" t="s">
        <v>1758</v>
      </c>
      <c r="M158" s="18" t="s">
        <v>126</v>
      </c>
      <c r="N158" s="18">
        <f>IF(ISNUMBER(SEARCH('Search for Assistance'!$C$6,DATA2!I158)),1,0)</f>
        <v>1</v>
      </c>
      <c r="O158" s="18">
        <f>IF(ISNUMBER(SEARCH('Search for Assistance'!$C$7,DATA2!J158)),1,0)</f>
        <v>1</v>
      </c>
      <c r="P158" s="18">
        <f>IF(ISNUMBER(SEARCH('Search for Assistance'!$C$8,DATA2!K158)),1,0)</f>
        <v>1</v>
      </c>
      <c r="Q158" s="18">
        <f>IF(ISNUMBER(SEARCH('Search for Assistance'!$C$9,DATA2!L158)),1,0)</f>
        <v>1</v>
      </c>
      <c r="R158" s="18">
        <f t="shared" si="8"/>
        <v>1</v>
      </c>
      <c r="S158" s="18">
        <v>157</v>
      </c>
      <c r="T158" s="18">
        <f t="shared" si="6"/>
        <v>157</v>
      </c>
      <c r="U158" s="18" cm="1">
        <f t="array" ref="U158">INDEX($T$2:$T$240,(MATCH(SMALL(IFERROR(SEARCH(,$T$2:$T$240),2^32)+ROW($T$2:$T$240)/1000,ROWS($U$2:U158)),IFERROR(SEARCH(,$T$2:$T$240),2^32)+ROW($T$2:$T$240)/1000,0)))</f>
        <v>157</v>
      </c>
    </row>
    <row r="159" spans="1:21" ht="23.65" x14ac:dyDescent="0.45">
      <c r="A159" s="19">
        <v>158</v>
      </c>
      <c r="B159" s="20" t="str">
        <f t="shared" ref="B159:B177" si="10">HYPERLINK(D159,C159)</f>
        <v>SBDC at Economic Strategies Development Corporation (ESDC)</v>
      </c>
      <c r="C159" s="21" t="s">
        <v>969</v>
      </c>
      <c r="D159" s="19" t="s">
        <v>1762</v>
      </c>
      <c r="E159" s="18" t="s">
        <v>53</v>
      </c>
      <c r="F159" s="18" t="s">
        <v>909</v>
      </c>
      <c r="G159" s="18" t="s">
        <v>54</v>
      </c>
      <c r="H159" s="18" t="s">
        <v>1272</v>
      </c>
      <c r="I159" s="18" t="s">
        <v>996</v>
      </c>
      <c r="J159" s="18" t="s">
        <v>993</v>
      </c>
      <c r="K159" s="18" t="s">
        <v>1356</v>
      </c>
      <c r="L159" s="18" t="s">
        <v>1623</v>
      </c>
      <c r="M159" s="18" t="s">
        <v>126</v>
      </c>
      <c r="N159" s="18">
        <f>IF(ISNUMBER(SEARCH('Search for Assistance'!$C$6,DATA2!I159)),1,0)</f>
        <v>1</v>
      </c>
      <c r="O159" s="18">
        <f>IF(ISNUMBER(SEARCH('Search for Assistance'!$C$7,DATA2!J159)),1,0)</f>
        <v>1</v>
      </c>
      <c r="P159" s="18">
        <f>IF(ISNUMBER(SEARCH('Search for Assistance'!$C$8,DATA2!K159)),1,0)</f>
        <v>1</v>
      </c>
      <c r="Q159" s="18">
        <f>IF(ISNUMBER(SEARCH('Search for Assistance'!$C$9,DATA2!L159)),1,0)</f>
        <v>1</v>
      </c>
      <c r="R159" s="18">
        <f t="shared" si="8"/>
        <v>1</v>
      </c>
      <c r="S159" s="18">
        <v>158</v>
      </c>
      <c r="T159" s="18">
        <f t="shared" si="6"/>
        <v>158</v>
      </c>
      <c r="U159" s="18" cm="1">
        <f t="array" ref="U159">INDEX($T$2:$T$240,(MATCH(SMALL(IFERROR(SEARCH(,$T$2:$T$240),2^32)+ROW($T$2:$T$240)/1000,ROWS($U$2:U159)),IFERROR(SEARCH(,$T$2:$T$240),2^32)+ROW($T$2:$T$240)/1000,0)))</f>
        <v>158</v>
      </c>
    </row>
    <row r="160" spans="1:21" ht="23.65" x14ac:dyDescent="0.45">
      <c r="A160" s="19">
        <v>159</v>
      </c>
      <c r="B160" s="20" t="str">
        <f t="shared" si="10"/>
        <v>SBDC at Economic Strategies Development Corporation (ESDC)</v>
      </c>
      <c r="C160" s="21" t="s">
        <v>969</v>
      </c>
      <c r="D160" s="19" t="s">
        <v>1762</v>
      </c>
      <c r="E160" s="18" t="s">
        <v>55</v>
      </c>
      <c r="F160" s="18" t="s">
        <v>909</v>
      </c>
      <c r="G160" s="18" t="s">
        <v>56</v>
      </c>
      <c r="H160" s="18" t="s">
        <v>1272</v>
      </c>
      <c r="I160" s="18" t="s">
        <v>996</v>
      </c>
      <c r="J160" s="18" t="s">
        <v>993</v>
      </c>
      <c r="K160" s="18" t="s">
        <v>1356</v>
      </c>
      <c r="L160" s="18" t="s">
        <v>1623</v>
      </c>
      <c r="M160" s="18" t="s">
        <v>126</v>
      </c>
      <c r="N160" s="18">
        <f>IF(ISNUMBER(SEARCH('Search for Assistance'!$C$6,DATA2!I160)),1,0)</f>
        <v>1</v>
      </c>
      <c r="O160" s="18">
        <f>IF(ISNUMBER(SEARCH('Search for Assistance'!$C$7,DATA2!J160)),1,0)</f>
        <v>1</v>
      </c>
      <c r="P160" s="18">
        <f>IF(ISNUMBER(SEARCH('Search for Assistance'!$C$8,DATA2!K160)),1,0)</f>
        <v>1</v>
      </c>
      <c r="Q160" s="18">
        <f>IF(ISNUMBER(SEARCH('Search for Assistance'!$C$9,DATA2!L160)),1,0)</f>
        <v>1</v>
      </c>
      <c r="R160" s="18">
        <f t="shared" si="8"/>
        <v>1</v>
      </c>
      <c r="S160" s="18">
        <v>159</v>
      </c>
      <c r="T160" s="18">
        <f t="shared" si="6"/>
        <v>159</v>
      </c>
      <c r="U160" s="18" cm="1">
        <f t="array" ref="U160">INDEX($T$2:$T$240,(MATCH(SMALL(IFERROR(SEARCH(,$T$2:$T$240),2^32)+ROW($T$2:$T$240)/1000,ROWS($U$2:U160)),IFERROR(SEARCH(,$T$2:$T$240),2^32)+ROW($T$2:$T$240)/1000,0)))</f>
        <v>159</v>
      </c>
    </row>
    <row r="161" spans="1:21" ht="23.65" x14ac:dyDescent="0.45">
      <c r="A161" s="19">
        <v>160</v>
      </c>
      <c r="B161" s="20" t="str">
        <f t="shared" si="10"/>
        <v>SBDC at Economic Strategies Development Corporation (ESDC)</v>
      </c>
      <c r="C161" s="21" t="s">
        <v>969</v>
      </c>
      <c r="D161" s="19" t="s">
        <v>1762</v>
      </c>
      <c r="E161" s="18" t="s">
        <v>57</v>
      </c>
      <c r="F161" s="18" t="s">
        <v>909</v>
      </c>
      <c r="G161" s="18" t="s">
        <v>58</v>
      </c>
      <c r="H161" s="18" t="s">
        <v>1272</v>
      </c>
      <c r="I161" s="18" t="s">
        <v>996</v>
      </c>
      <c r="J161" s="18" t="s">
        <v>993</v>
      </c>
      <c r="K161" s="18" t="s">
        <v>1356</v>
      </c>
      <c r="L161" s="18" t="s">
        <v>1623</v>
      </c>
      <c r="M161" s="18" t="s">
        <v>126</v>
      </c>
      <c r="N161" s="18">
        <f>IF(ISNUMBER(SEARCH('Search for Assistance'!$C$6,DATA2!I161)),1,0)</f>
        <v>1</v>
      </c>
      <c r="O161" s="18">
        <f>IF(ISNUMBER(SEARCH('Search for Assistance'!$C$7,DATA2!J161)),1,0)</f>
        <v>1</v>
      </c>
      <c r="P161" s="18">
        <f>IF(ISNUMBER(SEARCH('Search for Assistance'!$C$8,DATA2!K161)),1,0)</f>
        <v>1</v>
      </c>
      <c r="Q161" s="18">
        <f>IF(ISNUMBER(SEARCH('Search for Assistance'!$C$9,DATA2!L161)),1,0)</f>
        <v>1</v>
      </c>
      <c r="R161" s="18">
        <f t="shared" si="8"/>
        <v>1</v>
      </c>
      <c r="S161" s="18">
        <v>160</v>
      </c>
      <c r="T161" s="18">
        <f t="shared" si="6"/>
        <v>160</v>
      </c>
      <c r="U161" s="18" cm="1">
        <f t="array" ref="U161">INDEX($T$2:$T$240,(MATCH(SMALL(IFERROR(SEARCH(,$T$2:$T$240),2^32)+ROW($T$2:$T$240)/1000,ROWS($U$2:U161)),IFERROR(SEARCH(,$T$2:$T$240),2^32)+ROW($T$2:$T$240)/1000,0)))</f>
        <v>160</v>
      </c>
    </row>
    <row r="162" spans="1:21" ht="23.65" x14ac:dyDescent="0.45">
      <c r="A162" s="19">
        <v>161</v>
      </c>
      <c r="B162" s="20" t="str">
        <f t="shared" si="10"/>
        <v>SBDC at Economic Strategies Development Corporation (ESDC)</v>
      </c>
      <c r="C162" s="21" t="s">
        <v>969</v>
      </c>
      <c r="D162" s="19" t="s">
        <v>1762</v>
      </c>
      <c r="E162" s="18" t="s">
        <v>59</v>
      </c>
      <c r="F162" s="18" t="s">
        <v>909</v>
      </c>
      <c r="G162" s="18" t="s">
        <v>60</v>
      </c>
      <c r="H162" s="18" t="s">
        <v>1272</v>
      </c>
      <c r="I162" s="18" t="s">
        <v>996</v>
      </c>
      <c r="J162" s="18" t="s">
        <v>993</v>
      </c>
      <c r="K162" s="18" t="s">
        <v>1356</v>
      </c>
      <c r="L162" s="18" t="s">
        <v>1623</v>
      </c>
      <c r="M162" s="18" t="s">
        <v>126</v>
      </c>
      <c r="N162" s="18">
        <f>IF(ISNUMBER(SEARCH('Search for Assistance'!$C$6,DATA2!I162)),1,0)</f>
        <v>1</v>
      </c>
      <c r="O162" s="18">
        <f>IF(ISNUMBER(SEARCH('Search for Assistance'!$C$7,DATA2!J162)),1,0)</f>
        <v>1</v>
      </c>
      <c r="P162" s="18">
        <f>IF(ISNUMBER(SEARCH('Search for Assistance'!$C$8,DATA2!K162)),1,0)</f>
        <v>1</v>
      </c>
      <c r="Q162" s="18">
        <f>IF(ISNUMBER(SEARCH('Search for Assistance'!$C$9,DATA2!L162)),1,0)</f>
        <v>1</v>
      </c>
      <c r="R162" s="18">
        <f t="shared" si="8"/>
        <v>1</v>
      </c>
      <c r="S162" s="18">
        <v>161</v>
      </c>
      <c r="T162" s="18">
        <f t="shared" si="6"/>
        <v>161</v>
      </c>
      <c r="U162" s="18" cm="1">
        <f t="array" ref="U162">INDEX($T$2:$T$240,(MATCH(SMALL(IFERROR(SEARCH(,$T$2:$T$240),2^32)+ROW($T$2:$T$240)/1000,ROWS($U$2:U162)),IFERROR(SEARCH(,$T$2:$T$240),2^32)+ROW($T$2:$T$240)/1000,0)))</f>
        <v>161</v>
      </c>
    </row>
    <row r="163" spans="1:21" ht="23.65" x14ac:dyDescent="0.45">
      <c r="A163" s="19">
        <v>162</v>
      </c>
      <c r="B163" s="20" t="str">
        <f t="shared" si="10"/>
        <v>SBDC at Economic Strategies Development Corporation (ESDC)</v>
      </c>
      <c r="C163" s="21" t="s">
        <v>969</v>
      </c>
      <c r="D163" s="19" t="s">
        <v>1762</v>
      </c>
      <c r="E163" s="18" t="s">
        <v>61</v>
      </c>
      <c r="F163" s="18" t="s">
        <v>909</v>
      </c>
      <c r="G163" s="18" t="s">
        <v>62</v>
      </c>
      <c r="H163" s="18" t="s">
        <v>1272</v>
      </c>
      <c r="I163" s="18" t="s">
        <v>996</v>
      </c>
      <c r="J163" s="18" t="s">
        <v>993</v>
      </c>
      <c r="K163" s="18" t="s">
        <v>1356</v>
      </c>
      <c r="L163" s="18" t="s">
        <v>1623</v>
      </c>
      <c r="M163" s="18" t="s">
        <v>126</v>
      </c>
      <c r="N163" s="18">
        <f>IF(ISNUMBER(SEARCH('Search for Assistance'!$C$6,DATA2!I163)),1,0)</f>
        <v>1</v>
      </c>
      <c r="O163" s="18">
        <f>IF(ISNUMBER(SEARCH('Search for Assistance'!$C$7,DATA2!J163)),1,0)</f>
        <v>1</v>
      </c>
      <c r="P163" s="18">
        <f>IF(ISNUMBER(SEARCH('Search for Assistance'!$C$8,DATA2!K163)),1,0)</f>
        <v>1</v>
      </c>
      <c r="Q163" s="18">
        <f>IF(ISNUMBER(SEARCH('Search for Assistance'!$C$9,DATA2!L163)),1,0)</f>
        <v>1</v>
      </c>
      <c r="R163" s="18">
        <f t="shared" si="8"/>
        <v>1</v>
      </c>
      <c r="S163" s="18">
        <v>162</v>
      </c>
      <c r="T163" s="18">
        <f t="shared" si="6"/>
        <v>162</v>
      </c>
      <c r="U163" s="18" cm="1">
        <f t="array" ref="U163">INDEX($T$2:$T$240,(MATCH(SMALL(IFERROR(SEARCH(,$T$2:$T$240),2^32)+ROW($T$2:$T$240)/1000,ROWS($U$2:U163)),IFERROR(SEARCH(,$T$2:$T$240),2^32)+ROW($T$2:$T$240)/1000,0)))</f>
        <v>162</v>
      </c>
    </row>
    <row r="164" spans="1:21" ht="23.65" x14ac:dyDescent="0.45">
      <c r="A164" s="19">
        <v>163</v>
      </c>
      <c r="B164" s="20" t="str">
        <f t="shared" si="10"/>
        <v>SBDC at Economic Strategies Development Corporation (ESDC)</v>
      </c>
      <c r="C164" s="21" t="s">
        <v>969</v>
      </c>
      <c r="D164" s="19" t="s">
        <v>1762</v>
      </c>
      <c r="E164" s="18" t="s">
        <v>63</v>
      </c>
      <c r="F164" s="18" t="s">
        <v>909</v>
      </c>
      <c r="G164" s="18" t="s">
        <v>64</v>
      </c>
      <c r="H164" s="18" t="s">
        <v>1272</v>
      </c>
      <c r="I164" s="18" t="s">
        <v>996</v>
      </c>
      <c r="J164" s="18" t="s">
        <v>993</v>
      </c>
      <c r="K164" s="18" t="s">
        <v>1356</v>
      </c>
      <c r="L164" s="18" t="s">
        <v>1623</v>
      </c>
      <c r="M164" s="18" t="s">
        <v>126</v>
      </c>
      <c r="N164" s="18">
        <f>IF(ISNUMBER(SEARCH('Search for Assistance'!$C$6,DATA2!I164)),1,0)</f>
        <v>1</v>
      </c>
      <c r="O164" s="18">
        <f>IF(ISNUMBER(SEARCH('Search for Assistance'!$C$7,DATA2!J164)),1,0)</f>
        <v>1</v>
      </c>
      <c r="P164" s="18">
        <f>IF(ISNUMBER(SEARCH('Search for Assistance'!$C$8,DATA2!K164)),1,0)</f>
        <v>1</v>
      </c>
      <c r="Q164" s="18">
        <f>IF(ISNUMBER(SEARCH('Search for Assistance'!$C$9,DATA2!L164)),1,0)</f>
        <v>1</v>
      </c>
      <c r="R164" s="18">
        <f t="shared" si="8"/>
        <v>1</v>
      </c>
      <c r="S164" s="18">
        <v>163</v>
      </c>
      <c r="T164" s="18">
        <f t="shared" si="6"/>
        <v>163</v>
      </c>
      <c r="U164" s="18" cm="1">
        <f t="array" ref="U164">INDEX($T$2:$T$240,(MATCH(SMALL(IFERROR(SEARCH(,$T$2:$T$240),2^32)+ROW($T$2:$T$240)/1000,ROWS($U$2:U164)),IFERROR(SEARCH(,$T$2:$T$240),2^32)+ROW($T$2:$T$240)/1000,0)))</f>
        <v>163</v>
      </c>
    </row>
    <row r="165" spans="1:21" ht="23.65" x14ac:dyDescent="0.45">
      <c r="A165" s="19">
        <v>164</v>
      </c>
      <c r="B165" s="20" t="str">
        <f t="shared" si="10"/>
        <v>SBDC at Economic Strategies Development Corporation (ESDC)</v>
      </c>
      <c r="C165" s="21" t="s">
        <v>969</v>
      </c>
      <c r="D165" s="19" t="s">
        <v>1762</v>
      </c>
      <c r="E165" s="18" t="s">
        <v>65</v>
      </c>
      <c r="F165" s="18" t="s">
        <v>909</v>
      </c>
      <c r="G165" s="18" t="s">
        <v>66</v>
      </c>
      <c r="H165" s="18" t="s">
        <v>1272</v>
      </c>
      <c r="I165" s="18" t="s">
        <v>996</v>
      </c>
      <c r="J165" s="18" t="s">
        <v>993</v>
      </c>
      <c r="K165" s="18" t="s">
        <v>1356</v>
      </c>
      <c r="L165" s="18" t="s">
        <v>1623</v>
      </c>
      <c r="M165" s="18" t="s">
        <v>126</v>
      </c>
      <c r="N165" s="18">
        <f>IF(ISNUMBER(SEARCH('Search for Assistance'!$C$6,DATA2!I165)),1,0)</f>
        <v>1</v>
      </c>
      <c r="O165" s="18">
        <f>IF(ISNUMBER(SEARCH('Search for Assistance'!$C$7,DATA2!J165)),1,0)</f>
        <v>1</v>
      </c>
      <c r="P165" s="18">
        <f>IF(ISNUMBER(SEARCH('Search for Assistance'!$C$8,DATA2!K165)),1,0)</f>
        <v>1</v>
      </c>
      <c r="Q165" s="18">
        <f>IF(ISNUMBER(SEARCH('Search for Assistance'!$C$9,DATA2!L165)),1,0)</f>
        <v>1</v>
      </c>
      <c r="R165" s="18">
        <f t="shared" si="8"/>
        <v>1</v>
      </c>
      <c r="S165" s="18">
        <v>164</v>
      </c>
      <c r="T165" s="18">
        <f t="shared" si="6"/>
        <v>164</v>
      </c>
      <c r="U165" s="18" cm="1">
        <f t="array" ref="U165">INDEX($T$2:$T$240,(MATCH(SMALL(IFERROR(SEARCH(,$T$2:$T$240),2^32)+ROW($T$2:$T$240)/1000,ROWS($U$2:U165)),IFERROR(SEARCH(,$T$2:$T$240),2^32)+ROW($T$2:$T$240)/1000,0)))</f>
        <v>164</v>
      </c>
    </row>
    <row r="166" spans="1:21" ht="23.65" x14ac:dyDescent="0.45">
      <c r="A166" s="19">
        <v>165</v>
      </c>
      <c r="B166" s="20" t="str">
        <f t="shared" si="10"/>
        <v>SBDC at Economic Strategies Development Corporation (ESDC)</v>
      </c>
      <c r="C166" s="21" t="s">
        <v>969</v>
      </c>
      <c r="D166" s="19" t="s">
        <v>1762</v>
      </c>
      <c r="E166" s="18" t="s">
        <v>67</v>
      </c>
      <c r="F166" s="18" t="s">
        <v>909</v>
      </c>
      <c r="G166" s="18" t="s">
        <v>68</v>
      </c>
      <c r="H166" s="18" t="s">
        <v>1272</v>
      </c>
      <c r="I166" s="18" t="s">
        <v>996</v>
      </c>
      <c r="J166" s="18" t="s">
        <v>993</v>
      </c>
      <c r="K166" s="18" t="s">
        <v>1356</v>
      </c>
      <c r="L166" s="18" t="s">
        <v>1623</v>
      </c>
      <c r="M166" s="18" t="s">
        <v>126</v>
      </c>
      <c r="N166" s="18">
        <f>IF(ISNUMBER(SEARCH('Search for Assistance'!$C$6,DATA2!I166)),1,0)</f>
        <v>1</v>
      </c>
      <c r="O166" s="18">
        <f>IF(ISNUMBER(SEARCH('Search for Assistance'!$C$7,DATA2!J166)),1,0)</f>
        <v>1</v>
      </c>
      <c r="P166" s="18">
        <f>IF(ISNUMBER(SEARCH('Search for Assistance'!$C$8,DATA2!K166)),1,0)</f>
        <v>1</v>
      </c>
      <c r="Q166" s="18">
        <f>IF(ISNUMBER(SEARCH('Search for Assistance'!$C$9,DATA2!L166)),1,0)</f>
        <v>1</v>
      </c>
      <c r="R166" s="18">
        <f t="shared" si="8"/>
        <v>1</v>
      </c>
      <c r="S166" s="18">
        <v>165</v>
      </c>
      <c r="T166" s="18">
        <f t="shared" si="6"/>
        <v>165</v>
      </c>
      <c r="U166" s="18" cm="1">
        <f t="array" ref="U166">INDEX($T$2:$T$240,(MATCH(SMALL(IFERROR(SEARCH(,$T$2:$T$240),2^32)+ROW($T$2:$T$240)/1000,ROWS($U$2:U166)),IFERROR(SEARCH(,$T$2:$T$240),2^32)+ROW($T$2:$T$240)/1000,0)))</f>
        <v>165</v>
      </c>
    </row>
    <row r="167" spans="1:21" ht="23.65" x14ac:dyDescent="0.45">
      <c r="A167" s="19">
        <v>166</v>
      </c>
      <c r="B167" s="20" t="str">
        <f t="shared" si="10"/>
        <v>SBDC at Economic Strategies Development Corporation (ESDC)</v>
      </c>
      <c r="C167" s="21" t="s">
        <v>969</v>
      </c>
      <c r="D167" s="19" t="s">
        <v>1762</v>
      </c>
      <c r="E167" s="18" t="s">
        <v>69</v>
      </c>
      <c r="F167" s="18" t="s">
        <v>909</v>
      </c>
      <c r="G167" s="18" t="s">
        <v>70</v>
      </c>
      <c r="H167" s="18" t="s">
        <v>1272</v>
      </c>
      <c r="I167" s="18" t="s">
        <v>996</v>
      </c>
      <c r="J167" s="18" t="s">
        <v>993</v>
      </c>
      <c r="K167" s="18" t="s">
        <v>1356</v>
      </c>
      <c r="L167" s="18" t="s">
        <v>1623</v>
      </c>
      <c r="M167" s="18" t="s">
        <v>126</v>
      </c>
      <c r="N167" s="18">
        <f>IF(ISNUMBER(SEARCH('Search for Assistance'!$C$6,DATA2!I167)),1,0)</f>
        <v>1</v>
      </c>
      <c r="O167" s="18">
        <f>IF(ISNUMBER(SEARCH('Search for Assistance'!$C$7,DATA2!J167)),1,0)</f>
        <v>1</v>
      </c>
      <c r="P167" s="18">
        <f>IF(ISNUMBER(SEARCH('Search for Assistance'!$C$8,DATA2!K167)),1,0)</f>
        <v>1</v>
      </c>
      <c r="Q167" s="18">
        <f>IF(ISNUMBER(SEARCH('Search for Assistance'!$C$9,DATA2!L167)),1,0)</f>
        <v>1</v>
      </c>
      <c r="R167" s="18">
        <f t="shared" si="8"/>
        <v>1</v>
      </c>
      <c r="S167" s="18">
        <v>166</v>
      </c>
      <c r="T167" s="18">
        <f t="shared" si="6"/>
        <v>166</v>
      </c>
      <c r="U167" s="18" cm="1">
        <f t="array" ref="U167">INDEX($T$2:$T$240,(MATCH(SMALL(IFERROR(SEARCH(,$T$2:$T$240),2^32)+ROW($T$2:$T$240)/1000,ROWS($U$2:U167)),IFERROR(SEARCH(,$T$2:$T$240),2^32)+ROW($T$2:$T$240)/1000,0)))</f>
        <v>166</v>
      </c>
    </row>
    <row r="168" spans="1:21" ht="23.65" x14ac:dyDescent="0.45">
      <c r="A168" s="19">
        <v>167</v>
      </c>
      <c r="B168" s="20" t="str">
        <f t="shared" si="10"/>
        <v>SBDC at Economic Strategies Development Corporation (ESDC)</v>
      </c>
      <c r="C168" s="21" t="s">
        <v>969</v>
      </c>
      <c r="D168" s="19" t="s">
        <v>1762</v>
      </c>
      <c r="E168" s="18" t="s">
        <v>71</v>
      </c>
      <c r="F168" s="18" t="s">
        <v>909</v>
      </c>
      <c r="G168" s="18" t="s">
        <v>72</v>
      </c>
      <c r="H168" s="18" t="s">
        <v>1272</v>
      </c>
      <c r="I168" s="18" t="s">
        <v>996</v>
      </c>
      <c r="J168" s="18" t="s">
        <v>993</v>
      </c>
      <c r="K168" s="18" t="s">
        <v>1356</v>
      </c>
      <c r="L168" s="18" t="s">
        <v>1623</v>
      </c>
      <c r="M168" s="18" t="s">
        <v>126</v>
      </c>
      <c r="N168" s="18">
        <f>IF(ISNUMBER(SEARCH('Search for Assistance'!$C$6,DATA2!I168)),1,0)</f>
        <v>1</v>
      </c>
      <c r="O168" s="18">
        <f>IF(ISNUMBER(SEARCH('Search for Assistance'!$C$7,DATA2!J168)),1,0)</f>
        <v>1</v>
      </c>
      <c r="P168" s="18">
        <f>IF(ISNUMBER(SEARCH('Search for Assistance'!$C$8,DATA2!K168)),1,0)</f>
        <v>1</v>
      </c>
      <c r="Q168" s="18">
        <f>IF(ISNUMBER(SEARCH('Search for Assistance'!$C$9,DATA2!L168)),1,0)</f>
        <v>1</v>
      </c>
      <c r="R168" s="18">
        <f t="shared" si="8"/>
        <v>1</v>
      </c>
      <c r="S168" s="18">
        <v>167</v>
      </c>
      <c r="T168" s="18">
        <f t="shared" si="6"/>
        <v>167</v>
      </c>
      <c r="U168" s="18" cm="1">
        <f t="array" ref="U168">INDEX($T$2:$T$240,(MATCH(SMALL(IFERROR(SEARCH(,$T$2:$T$240),2^32)+ROW($T$2:$T$240)/1000,ROWS($U$2:U168)),IFERROR(SEARCH(,$T$2:$T$240),2^32)+ROW($T$2:$T$240)/1000,0)))</f>
        <v>167</v>
      </c>
    </row>
    <row r="169" spans="1:21" ht="31.5" x14ac:dyDescent="0.45">
      <c r="A169" s="19">
        <v>168</v>
      </c>
      <c r="B169" s="20" t="str">
        <f t="shared" si="10"/>
        <v>SBDC at Elgin Community College</v>
      </c>
      <c r="C169" s="21" t="s">
        <v>240</v>
      </c>
      <c r="D169" s="19" t="s">
        <v>1763</v>
      </c>
      <c r="E169" s="18" t="s">
        <v>877</v>
      </c>
      <c r="F169" s="18" t="s">
        <v>910</v>
      </c>
      <c r="G169" s="18" t="s">
        <v>940</v>
      </c>
      <c r="H169" s="18" t="s">
        <v>1273</v>
      </c>
      <c r="I169" s="18" t="s">
        <v>996</v>
      </c>
      <c r="J169" s="18" t="s">
        <v>21</v>
      </c>
      <c r="K169" s="18" t="s">
        <v>1135</v>
      </c>
      <c r="L169" s="18" t="s">
        <v>1765</v>
      </c>
      <c r="M169" s="18" t="s">
        <v>126</v>
      </c>
      <c r="N169" s="18">
        <f>IF(ISNUMBER(SEARCH('Search for Assistance'!$C$6,DATA2!I169)),1,0)</f>
        <v>1</v>
      </c>
      <c r="O169" s="18">
        <f>IF(ISNUMBER(SEARCH('Search for Assistance'!$C$7,DATA2!J169)),1,0)</f>
        <v>1</v>
      </c>
      <c r="P169" s="18">
        <f>IF(ISNUMBER(SEARCH('Search for Assistance'!$C$8,DATA2!K169)),1,0)</f>
        <v>1</v>
      </c>
      <c r="Q169" s="18">
        <f>IF(ISNUMBER(SEARCH('Search for Assistance'!$C$9,DATA2!L169)),1,0)</f>
        <v>1</v>
      </c>
      <c r="R169" s="18">
        <f t="shared" si="8"/>
        <v>1</v>
      </c>
      <c r="S169" s="18">
        <v>168</v>
      </c>
      <c r="T169" s="18">
        <f t="shared" si="6"/>
        <v>168</v>
      </c>
      <c r="U169" s="18" cm="1">
        <f t="array" ref="U169">INDEX($T$2:$T$240,(MATCH(SMALL(IFERROR(SEARCH(,$T$2:$T$240),2^32)+ROW($T$2:$T$240)/1000,ROWS($U$2:U169)),IFERROR(SEARCH(,$T$2:$T$240),2^32)+ROW($T$2:$T$240)/1000,0)))</f>
        <v>168</v>
      </c>
    </row>
    <row r="170" spans="1:21" ht="31.5" x14ac:dyDescent="0.45">
      <c r="A170" s="19">
        <v>169</v>
      </c>
      <c r="B170" s="20" t="str">
        <f t="shared" si="10"/>
        <v>SBDC at Elgin Community College</v>
      </c>
      <c r="C170" s="21" t="s">
        <v>240</v>
      </c>
      <c r="D170" s="19" t="s">
        <v>1763</v>
      </c>
      <c r="E170" s="18" t="s">
        <v>73</v>
      </c>
      <c r="F170" s="18" t="s">
        <v>910</v>
      </c>
      <c r="G170" s="18" t="s">
        <v>74</v>
      </c>
      <c r="H170" s="18" t="s">
        <v>1273</v>
      </c>
      <c r="I170" s="18" t="s">
        <v>996</v>
      </c>
      <c r="J170" s="18" t="s">
        <v>993</v>
      </c>
      <c r="K170" s="18" t="s">
        <v>1135</v>
      </c>
      <c r="L170" s="18" t="s">
        <v>1765</v>
      </c>
      <c r="M170" s="18" t="s">
        <v>126</v>
      </c>
      <c r="N170" s="18">
        <f>IF(ISNUMBER(SEARCH('Search for Assistance'!$C$6,DATA2!I170)),1,0)</f>
        <v>1</v>
      </c>
      <c r="O170" s="18">
        <f>IF(ISNUMBER(SEARCH('Search for Assistance'!$C$7,DATA2!J170)),1,0)</f>
        <v>1</v>
      </c>
      <c r="P170" s="18">
        <f>IF(ISNUMBER(SEARCH('Search for Assistance'!$C$8,DATA2!K170)),1,0)</f>
        <v>1</v>
      </c>
      <c r="Q170" s="18">
        <f>IF(ISNUMBER(SEARCH('Search for Assistance'!$C$9,DATA2!L170)),1,0)</f>
        <v>1</v>
      </c>
      <c r="R170" s="18">
        <f t="shared" si="8"/>
        <v>1</v>
      </c>
      <c r="S170" s="18">
        <v>169</v>
      </c>
      <c r="T170" s="18">
        <f t="shared" si="6"/>
        <v>169</v>
      </c>
      <c r="U170" s="18" cm="1">
        <f t="array" ref="U170">INDEX($T$2:$T$240,(MATCH(SMALL(IFERROR(SEARCH(,$T$2:$T$240),2^32)+ROW($T$2:$T$240)/1000,ROWS($U$2:U170)),IFERROR(SEARCH(,$T$2:$T$240),2^32)+ROW($T$2:$T$240)/1000,0)))</f>
        <v>169</v>
      </c>
    </row>
    <row r="171" spans="1:21" ht="15.75" x14ac:dyDescent="0.45">
      <c r="A171" s="19">
        <v>170</v>
      </c>
      <c r="B171" s="20" t="str">
        <f t="shared" si="10"/>
        <v>SBDC at Far South CDC</v>
      </c>
      <c r="C171" s="21" t="s">
        <v>970</v>
      </c>
      <c r="D171" s="19" t="s">
        <v>1764</v>
      </c>
      <c r="E171" s="18" t="s">
        <v>878</v>
      </c>
      <c r="F171" s="18" t="s">
        <v>911</v>
      </c>
      <c r="G171" s="18" t="s">
        <v>941</v>
      </c>
      <c r="H171" s="18" t="s">
        <v>1180</v>
      </c>
      <c r="I171" s="18" t="s">
        <v>1043</v>
      </c>
      <c r="J171" s="18" t="s">
        <v>21</v>
      </c>
      <c r="K171" s="18" t="s">
        <v>1356</v>
      </c>
      <c r="L171" s="18" t="s">
        <v>1319</v>
      </c>
      <c r="M171" s="18" t="s">
        <v>126</v>
      </c>
      <c r="N171" s="18">
        <f>IF(ISNUMBER(SEARCH('Search for Assistance'!$C$6,DATA2!I171)),1,0)</f>
        <v>1</v>
      </c>
      <c r="O171" s="18">
        <f>IF(ISNUMBER(SEARCH('Search for Assistance'!$C$7,DATA2!J171)),1,0)</f>
        <v>1</v>
      </c>
      <c r="P171" s="18">
        <f>IF(ISNUMBER(SEARCH('Search for Assistance'!$C$8,DATA2!K171)),1,0)</f>
        <v>1</v>
      </c>
      <c r="Q171" s="18">
        <f>IF(ISNUMBER(SEARCH('Search for Assistance'!$C$9,DATA2!L171)),1,0)</f>
        <v>1</v>
      </c>
      <c r="R171" s="18">
        <f t="shared" si="8"/>
        <v>1</v>
      </c>
      <c r="S171" s="18">
        <v>170</v>
      </c>
      <c r="T171" s="18">
        <f t="shared" si="6"/>
        <v>170</v>
      </c>
      <c r="U171" s="18" cm="1">
        <f t="array" ref="U171">INDEX($T$2:$T$240,(MATCH(SMALL(IFERROR(SEARCH(,$T$2:$T$240),2^32)+ROW($T$2:$T$240)/1000,ROWS($U$2:U171)),IFERROR(SEARCH(,$T$2:$T$240),2^32)+ROW($T$2:$T$240)/1000,0)))</f>
        <v>170</v>
      </c>
    </row>
    <row r="172" spans="1:21" ht="23.65" x14ac:dyDescent="0.45">
      <c r="A172" s="19">
        <v>171</v>
      </c>
      <c r="B172" s="20" t="str">
        <f t="shared" si="10"/>
        <v>SBDC at Greater Englewood CDC</v>
      </c>
      <c r="C172" s="21" t="s">
        <v>241</v>
      </c>
      <c r="D172" s="19" t="s">
        <v>1766</v>
      </c>
      <c r="E172" s="18" t="s">
        <v>75</v>
      </c>
      <c r="F172" s="18" t="s">
        <v>740</v>
      </c>
      <c r="G172" s="18" t="s">
        <v>76</v>
      </c>
      <c r="H172" s="18" t="s">
        <v>1274</v>
      </c>
      <c r="I172" s="18" t="s">
        <v>1043</v>
      </c>
      <c r="J172" s="18" t="s">
        <v>993</v>
      </c>
      <c r="K172" s="18" t="s">
        <v>1356</v>
      </c>
      <c r="L172" s="18" t="s">
        <v>1319</v>
      </c>
      <c r="M172" s="18" t="s">
        <v>126</v>
      </c>
      <c r="N172" s="18">
        <f>IF(ISNUMBER(SEARCH('Search for Assistance'!$C$6,DATA2!I172)),1,0)</f>
        <v>1</v>
      </c>
      <c r="O172" s="18">
        <f>IF(ISNUMBER(SEARCH('Search for Assistance'!$C$7,DATA2!J172)),1,0)</f>
        <v>1</v>
      </c>
      <c r="P172" s="18">
        <f>IF(ISNUMBER(SEARCH('Search for Assistance'!$C$8,DATA2!K172)),1,0)</f>
        <v>1</v>
      </c>
      <c r="Q172" s="18">
        <f>IF(ISNUMBER(SEARCH('Search for Assistance'!$C$9,DATA2!L172)),1,0)</f>
        <v>1</v>
      </c>
      <c r="R172" s="18">
        <f t="shared" si="8"/>
        <v>1</v>
      </c>
      <c r="S172" s="18">
        <v>171</v>
      </c>
      <c r="T172" s="18">
        <f t="shared" si="6"/>
        <v>171</v>
      </c>
      <c r="U172" s="18" cm="1">
        <f t="array" ref="U172">INDEX($T$2:$T$240,(MATCH(SMALL(IFERROR(SEARCH(,$T$2:$T$240),2^32)+ROW($T$2:$T$240)/1000,ROWS($U$2:U172)),IFERROR(SEARCH(,$T$2:$T$240),2^32)+ROW($T$2:$T$240)/1000,0)))</f>
        <v>171</v>
      </c>
    </row>
    <row r="173" spans="1:21" ht="23.65" x14ac:dyDescent="0.45">
      <c r="A173" s="19">
        <v>172</v>
      </c>
      <c r="B173" s="20" t="str">
        <f t="shared" si="10"/>
        <v>SBDC at Greater Englewood CDC</v>
      </c>
      <c r="C173" s="21" t="s">
        <v>241</v>
      </c>
      <c r="D173" s="19" t="s">
        <v>1766</v>
      </c>
      <c r="E173" s="18" t="s">
        <v>517</v>
      </c>
      <c r="F173" s="18" t="s">
        <v>740</v>
      </c>
      <c r="G173" s="18" t="s">
        <v>622</v>
      </c>
      <c r="H173" s="18" t="s">
        <v>1274</v>
      </c>
      <c r="I173" s="18" t="s">
        <v>1043</v>
      </c>
      <c r="J173" s="18" t="s">
        <v>21</v>
      </c>
      <c r="K173" s="18" t="s">
        <v>1356</v>
      </c>
      <c r="L173" s="18" t="s">
        <v>1319</v>
      </c>
      <c r="M173" s="18" t="s">
        <v>126</v>
      </c>
      <c r="N173" s="18">
        <f>IF(ISNUMBER(SEARCH('Search for Assistance'!$C$6,DATA2!I173)),1,0)</f>
        <v>1</v>
      </c>
      <c r="O173" s="18">
        <f>IF(ISNUMBER(SEARCH('Search for Assistance'!$C$7,DATA2!J173)),1,0)</f>
        <v>1</v>
      </c>
      <c r="P173" s="18">
        <f>IF(ISNUMBER(SEARCH('Search for Assistance'!$C$8,DATA2!K173)),1,0)</f>
        <v>1</v>
      </c>
      <c r="Q173" s="18">
        <f>IF(ISNUMBER(SEARCH('Search for Assistance'!$C$9,DATA2!L173)),1,0)</f>
        <v>1</v>
      </c>
      <c r="R173" s="18">
        <f t="shared" si="8"/>
        <v>1</v>
      </c>
      <c r="S173" s="18">
        <v>172</v>
      </c>
      <c r="T173" s="18">
        <f t="shared" si="6"/>
        <v>172</v>
      </c>
      <c r="U173" s="18" cm="1">
        <f t="array" ref="U173">INDEX($T$2:$T$240,(MATCH(SMALL(IFERROR(SEARCH(,$T$2:$T$240),2^32)+ROW($T$2:$T$240)/1000,ROWS($U$2:U173)),IFERROR(SEARCH(,$T$2:$T$240),2^32)+ROW($T$2:$T$240)/1000,0)))</f>
        <v>172</v>
      </c>
    </row>
    <row r="174" spans="1:21" ht="31.5" x14ac:dyDescent="0.45">
      <c r="A174" s="19">
        <v>173</v>
      </c>
      <c r="B174" s="20" t="str">
        <f t="shared" si="10"/>
        <v>SBDC at Greater Southwest Development Corp.(GSDC)</v>
      </c>
      <c r="C174" s="21" t="s">
        <v>971</v>
      </c>
      <c r="D174" s="19" t="s">
        <v>1767</v>
      </c>
      <c r="E174" s="18" t="s">
        <v>879</v>
      </c>
      <c r="F174" s="18" t="s">
        <v>912</v>
      </c>
      <c r="G174" s="18" t="s">
        <v>942</v>
      </c>
      <c r="H174" s="18" t="s">
        <v>1275</v>
      </c>
      <c r="I174" s="18" t="s">
        <v>996</v>
      </c>
      <c r="J174" s="18" t="s">
        <v>21</v>
      </c>
      <c r="K174" s="18" t="s">
        <v>1356</v>
      </c>
      <c r="L174" s="18" t="s">
        <v>1320</v>
      </c>
      <c r="M174" s="18" t="s">
        <v>126</v>
      </c>
      <c r="N174" s="18">
        <f>IF(ISNUMBER(SEARCH('Search for Assistance'!$C$6,DATA2!I174)),1,0)</f>
        <v>1</v>
      </c>
      <c r="O174" s="18">
        <f>IF(ISNUMBER(SEARCH('Search for Assistance'!$C$7,DATA2!J174)),1,0)</f>
        <v>1</v>
      </c>
      <c r="P174" s="18">
        <f>IF(ISNUMBER(SEARCH('Search for Assistance'!$C$8,DATA2!K174)),1,0)</f>
        <v>1</v>
      </c>
      <c r="Q174" s="18">
        <f>IF(ISNUMBER(SEARCH('Search for Assistance'!$C$9,DATA2!L174)),1,0)</f>
        <v>1</v>
      </c>
      <c r="R174" s="18">
        <f t="shared" si="8"/>
        <v>1</v>
      </c>
      <c r="S174" s="18">
        <v>173</v>
      </c>
      <c r="T174" s="18">
        <f t="shared" si="6"/>
        <v>173</v>
      </c>
      <c r="U174" s="18" cm="1">
        <f t="array" ref="U174">INDEX($T$2:$T$240,(MATCH(SMALL(IFERROR(SEARCH(,$T$2:$T$240),2^32)+ROW($T$2:$T$240)/1000,ROWS($U$2:U174)),IFERROR(SEARCH(,$T$2:$T$240),2^32)+ROW($T$2:$T$240)/1000,0)))</f>
        <v>173</v>
      </c>
    </row>
    <row r="175" spans="1:21" ht="31.5" x14ac:dyDescent="0.45">
      <c r="A175" s="19">
        <v>174</v>
      </c>
      <c r="B175" s="20" t="str">
        <f t="shared" si="10"/>
        <v>SBDC at Greater Southwest Development Corp.(GSDC)</v>
      </c>
      <c r="C175" s="21" t="s">
        <v>971</v>
      </c>
      <c r="D175" s="19" t="s">
        <v>1767</v>
      </c>
      <c r="E175" s="18" t="s">
        <v>77</v>
      </c>
      <c r="F175" s="18" t="s">
        <v>912</v>
      </c>
      <c r="G175" s="18" t="s">
        <v>78</v>
      </c>
      <c r="H175" s="18" t="s">
        <v>1275</v>
      </c>
      <c r="I175" s="18" t="s">
        <v>996</v>
      </c>
      <c r="J175" s="18" t="s">
        <v>993</v>
      </c>
      <c r="K175" s="18" t="s">
        <v>1356</v>
      </c>
      <c r="L175" s="18" t="s">
        <v>1320</v>
      </c>
      <c r="M175" s="18" t="s">
        <v>126</v>
      </c>
      <c r="N175" s="18">
        <f>IF(ISNUMBER(SEARCH('Search for Assistance'!$C$6,DATA2!I175)),1,0)</f>
        <v>1</v>
      </c>
      <c r="O175" s="18">
        <f>IF(ISNUMBER(SEARCH('Search for Assistance'!$C$7,DATA2!J175)),1,0)</f>
        <v>1</v>
      </c>
      <c r="P175" s="18">
        <f>IF(ISNUMBER(SEARCH('Search for Assistance'!$C$8,DATA2!K175)),1,0)</f>
        <v>1</v>
      </c>
      <c r="Q175" s="18">
        <f>IF(ISNUMBER(SEARCH('Search for Assistance'!$C$9,DATA2!L175)),1,0)</f>
        <v>1</v>
      </c>
      <c r="R175" s="18">
        <f t="shared" si="8"/>
        <v>1</v>
      </c>
      <c r="S175" s="18">
        <v>174</v>
      </c>
      <c r="T175" s="18">
        <f t="shared" si="6"/>
        <v>174</v>
      </c>
      <c r="U175" s="18" cm="1">
        <f t="array" ref="U175">INDEX($T$2:$T$240,(MATCH(SMALL(IFERROR(SEARCH(,$T$2:$T$240),2^32)+ROW($T$2:$T$240)/1000,ROWS($U$2:U175)),IFERROR(SEARCH(,$T$2:$T$240),2^32)+ROW($T$2:$T$240)/1000,0)))</f>
        <v>174</v>
      </c>
    </row>
    <row r="176" spans="1:21" ht="15.75" x14ac:dyDescent="0.45">
      <c r="A176" s="19">
        <v>175</v>
      </c>
      <c r="B176" s="20" t="str">
        <f t="shared" si="10"/>
        <v>SBDC at GSDC - 36 Squared</v>
      </c>
      <c r="C176" s="21" t="s">
        <v>972</v>
      </c>
      <c r="D176" s="19" t="s">
        <v>1767</v>
      </c>
      <c r="E176" s="18" t="s">
        <v>879</v>
      </c>
      <c r="F176" s="18" t="s">
        <v>913</v>
      </c>
      <c r="G176" s="18" t="s">
        <v>942</v>
      </c>
      <c r="H176" s="18" t="s">
        <v>1276</v>
      </c>
      <c r="I176" s="18" t="s">
        <v>996</v>
      </c>
      <c r="J176" s="18" t="s">
        <v>21</v>
      </c>
      <c r="K176" s="18" t="s">
        <v>1356</v>
      </c>
      <c r="L176" s="18" t="s">
        <v>1623</v>
      </c>
      <c r="M176" s="18" t="s">
        <v>126</v>
      </c>
      <c r="N176" s="18">
        <f>IF(ISNUMBER(SEARCH('Search for Assistance'!$C$6,DATA2!I176)),1,0)</f>
        <v>1</v>
      </c>
      <c r="O176" s="18">
        <f>IF(ISNUMBER(SEARCH('Search for Assistance'!$C$7,DATA2!J176)),1,0)</f>
        <v>1</v>
      </c>
      <c r="P176" s="18">
        <f>IF(ISNUMBER(SEARCH('Search for Assistance'!$C$8,DATA2!K176)),1,0)</f>
        <v>1</v>
      </c>
      <c r="Q176" s="18">
        <f>IF(ISNUMBER(SEARCH('Search for Assistance'!$C$9,DATA2!L176)),1,0)</f>
        <v>1</v>
      </c>
      <c r="R176" s="18">
        <f t="shared" si="8"/>
        <v>1</v>
      </c>
      <c r="S176" s="18">
        <v>175</v>
      </c>
      <c r="T176" s="18">
        <f t="shared" si="6"/>
        <v>175</v>
      </c>
      <c r="U176" s="18" cm="1">
        <f t="array" ref="U176">INDEX($T$2:$T$240,(MATCH(SMALL(IFERROR(SEARCH(,$T$2:$T$240),2^32)+ROW($T$2:$T$240)/1000,ROWS($U$2:U176)),IFERROR(SEARCH(,$T$2:$T$240),2^32)+ROW($T$2:$T$240)/1000,0)))</f>
        <v>175</v>
      </c>
    </row>
    <row r="177" spans="1:21" ht="23.65" x14ac:dyDescent="0.45">
      <c r="A177" s="19">
        <v>176</v>
      </c>
      <c r="B177" s="20" t="str">
        <f t="shared" si="10"/>
        <v>SBDC at Harper College</v>
      </c>
      <c r="C177" s="21" t="s">
        <v>973</v>
      </c>
      <c r="D177" s="19" t="s">
        <v>1768</v>
      </c>
      <c r="E177" s="18" t="s">
        <v>880</v>
      </c>
      <c r="F177" s="18" t="s">
        <v>914</v>
      </c>
      <c r="G177" s="18" t="s">
        <v>943</v>
      </c>
      <c r="H177" s="18" t="s">
        <v>1277</v>
      </c>
      <c r="I177" s="18" t="s">
        <v>996</v>
      </c>
      <c r="J177" s="18" t="s">
        <v>21</v>
      </c>
      <c r="K177" s="18" t="s">
        <v>1356</v>
      </c>
      <c r="L177" s="18" t="s">
        <v>1623</v>
      </c>
      <c r="M177" s="18" t="s">
        <v>126</v>
      </c>
      <c r="N177" s="18">
        <f>IF(ISNUMBER(SEARCH('Search for Assistance'!$C$6,DATA2!I177)),1,0)</f>
        <v>1</v>
      </c>
      <c r="O177" s="18">
        <f>IF(ISNUMBER(SEARCH('Search for Assistance'!$C$7,DATA2!J177)),1,0)</f>
        <v>1</v>
      </c>
      <c r="P177" s="18">
        <f>IF(ISNUMBER(SEARCH('Search for Assistance'!$C$8,DATA2!K177)),1,0)</f>
        <v>1</v>
      </c>
      <c r="Q177" s="18">
        <f>IF(ISNUMBER(SEARCH('Search for Assistance'!$C$9,DATA2!L177)),1,0)</f>
        <v>1</v>
      </c>
      <c r="R177" s="18">
        <f t="shared" si="8"/>
        <v>1</v>
      </c>
      <c r="S177" s="18">
        <v>176</v>
      </c>
      <c r="T177" s="18">
        <f t="shared" si="6"/>
        <v>176</v>
      </c>
      <c r="U177" s="18" cm="1">
        <f t="array" ref="U177">INDEX($T$2:$T$240,(MATCH(SMALL(IFERROR(SEARCH(,$T$2:$T$240),2^32)+ROW($T$2:$T$240)/1000,ROWS($U$2:U177)),IFERROR(SEARCH(,$T$2:$T$240),2^32)+ROW($T$2:$T$240)/1000,0)))</f>
        <v>176</v>
      </c>
    </row>
    <row r="178" spans="1:21" ht="23.65" x14ac:dyDescent="0.45">
      <c r="A178" s="19">
        <v>177</v>
      </c>
      <c r="B178" s="20" t="str">
        <f t="shared" ref="B178:B190" si="11">HYPERLINK(D178,C178)</f>
        <v>SBDC at Illinois Hispanic Chamber of Commerce (IHCC)</v>
      </c>
      <c r="C178" s="21" t="s">
        <v>974</v>
      </c>
      <c r="D178" s="19" t="s">
        <v>1769</v>
      </c>
      <c r="E178" s="18" t="s">
        <v>85</v>
      </c>
      <c r="F178" s="18" t="s">
        <v>748</v>
      </c>
      <c r="G178" s="18" t="s">
        <v>86</v>
      </c>
      <c r="H178" s="18" t="s">
        <v>1278</v>
      </c>
      <c r="I178" s="18" t="s">
        <v>1045</v>
      </c>
      <c r="J178" s="18" t="s">
        <v>993</v>
      </c>
      <c r="K178" s="18" t="s">
        <v>1356</v>
      </c>
      <c r="L178" s="18" t="s">
        <v>1623</v>
      </c>
      <c r="M178" s="18" t="s">
        <v>126</v>
      </c>
      <c r="N178" s="18">
        <f>IF(ISNUMBER(SEARCH('Search for Assistance'!$C$6,DATA2!I178)),1,0)</f>
        <v>1</v>
      </c>
      <c r="O178" s="18">
        <f>IF(ISNUMBER(SEARCH('Search for Assistance'!$C$7,DATA2!J178)),1,0)</f>
        <v>1</v>
      </c>
      <c r="P178" s="18">
        <f>IF(ISNUMBER(SEARCH('Search for Assistance'!$C$8,DATA2!K178)),1,0)</f>
        <v>1</v>
      </c>
      <c r="Q178" s="18">
        <f>IF(ISNUMBER(SEARCH('Search for Assistance'!$C$9,DATA2!L178)),1,0)</f>
        <v>1</v>
      </c>
      <c r="R178" s="18">
        <f t="shared" si="8"/>
        <v>1</v>
      </c>
      <c r="S178" s="18">
        <v>177</v>
      </c>
      <c r="T178" s="18">
        <f t="shared" si="6"/>
        <v>177</v>
      </c>
      <c r="U178" s="18" cm="1">
        <f t="array" ref="U178">INDEX($T$2:$T$240,(MATCH(SMALL(IFERROR(SEARCH(,$T$2:$T$240),2^32)+ROW($T$2:$T$240)/1000,ROWS($U$2:U178)),IFERROR(SEARCH(,$T$2:$T$240),2^32)+ROW($T$2:$T$240)/1000,0)))</f>
        <v>177</v>
      </c>
    </row>
    <row r="179" spans="1:21" ht="23.65" x14ac:dyDescent="0.45">
      <c r="A179" s="19">
        <v>178</v>
      </c>
      <c r="B179" s="20" t="str">
        <f t="shared" si="11"/>
        <v>SBDC at Illinois Hispanic Chamber of Commerce (IHCC)</v>
      </c>
      <c r="C179" s="21" t="s">
        <v>974</v>
      </c>
      <c r="D179" s="19" t="s">
        <v>1769</v>
      </c>
      <c r="E179" s="18" t="s">
        <v>87</v>
      </c>
      <c r="F179" s="18" t="s">
        <v>748</v>
      </c>
      <c r="G179" s="18" t="s">
        <v>88</v>
      </c>
      <c r="H179" s="18" t="s">
        <v>1278</v>
      </c>
      <c r="I179" s="18" t="s">
        <v>1045</v>
      </c>
      <c r="J179" s="18" t="s">
        <v>993</v>
      </c>
      <c r="K179" s="18" t="s">
        <v>1356</v>
      </c>
      <c r="L179" s="18" t="s">
        <v>1623</v>
      </c>
      <c r="M179" s="18" t="s">
        <v>126</v>
      </c>
      <c r="N179" s="18">
        <f>IF(ISNUMBER(SEARCH('Search for Assistance'!$C$6,DATA2!I179)),1,0)</f>
        <v>1</v>
      </c>
      <c r="O179" s="18">
        <f>IF(ISNUMBER(SEARCH('Search for Assistance'!$C$7,DATA2!J179)),1,0)</f>
        <v>1</v>
      </c>
      <c r="P179" s="18">
        <f>IF(ISNUMBER(SEARCH('Search for Assistance'!$C$8,DATA2!K179)),1,0)</f>
        <v>1</v>
      </c>
      <c r="Q179" s="18">
        <f>IF(ISNUMBER(SEARCH('Search for Assistance'!$C$9,DATA2!L179)),1,0)</f>
        <v>1</v>
      </c>
      <c r="R179" s="18">
        <f t="shared" si="8"/>
        <v>1</v>
      </c>
      <c r="S179" s="18">
        <v>178</v>
      </c>
      <c r="T179" s="18">
        <f t="shared" si="6"/>
        <v>178</v>
      </c>
      <c r="U179" s="18" cm="1">
        <f t="array" ref="U179">INDEX($T$2:$T$240,(MATCH(SMALL(IFERROR(SEARCH(,$T$2:$T$240),2^32)+ROW($T$2:$T$240)/1000,ROWS($U$2:U179)),IFERROR(SEARCH(,$T$2:$T$240),2^32)+ROW($T$2:$T$240)/1000,0)))</f>
        <v>178</v>
      </c>
    </row>
    <row r="180" spans="1:21" ht="23.65" x14ac:dyDescent="0.45">
      <c r="A180" s="19">
        <v>179</v>
      </c>
      <c r="B180" s="20" t="str">
        <f t="shared" si="11"/>
        <v>SBDC at Illinois Hispanic Chamber of Commerce (IHCC)</v>
      </c>
      <c r="C180" s="21" t="s">
        <v>974</v>
      </c>
      <c r="D180" s="19" t="s">
        <v>1769</v>
      </c>
      <c r="E180" s="18" t="s">
        <v>89</v>
      </c>
      <c r="F180" s="18" t="s">
        <v>748</v>
      </c>
      <c r="G180" s="18" t="s">
        <v>90</v>
      </c>
      <c r="H180" s="18" t="s">
        <v>1278</v>
      </c>
      <c r="I180" s="18" t="s">
        <v>1045</v>
      </c>
      <c r="J180" s="18" t="s">
        <v>993</v>
      </c>
      <c r="K180" s="18" t="s">
        <v>1356</v>
      </c>
      <c r="L180" s="18" t="s">
        <v>1623</v>
      </c>
      <c r="M180" s="18" t="s">
        <v>126</v>
      </c>
      <c r="N180" s="18">
        <f>IF(ISNUMBER(SEARCH('Search for Assistance'!$C$6,DATA2!I180)),1,0)</f>
        <v>1</v>
      </c>
      <c r="O180" s="18">
        <f>IF(ISNUMBER(SEARCH('Search for Assistance'!$C$7,DATA2!J180)),1,0)</f>
        <v>1</v>
      </c>
      <c r="P180" s="18">
        <f>IF(ISNUMBER(SEARCH('Search for Assistance'!$C$8,DATA2!K180)),1,0)</f>
        <v>1</v>
      </c>
      <c r="Q180" s="18">
        <f>IF(ISNUMBER(SEARCH('Search for Assistance'!$C$9,DATA2!L180)),1,0)</f>
        <v>1</v>
      </c>
      <c r="R180" s="18">
        <f t="shared" si="8"/>
        <v>1</v>
      </c>
      <c r="S180" s="18">
        <v>179</v>
      </c>
      <c r="T180" s="18">
        <f t="shared" si="6"/>
        <v>179</v>
      </c>
      <c r="U180" s="18" cm="1">
        <f t="array" ref="U180">INDEX($T$2:$T$240,(MATCH(SMALL(IFERROR(SEARCH(,$T$2:$T$240),2^32)+ROW($T$2:$T$240)/1000,ROWS($U$2:U180)),IFERROR(SEARCH(,$T$2:$T$240),2^32)+ROW($T$2:$T$240)/1000,0)))</f>
        <v>179</v>
      </c>
    </row>
    <row r="181" spans="1:21" ht="23.65" x14ac:dyDescent="0.45">
      <c r="A181" s="19">
        <v>180</v>
      </c>
      <c r="B181" s="20" t="str">
        <f t="shared" si="11"/>
        <v>SBDC at Illinois Hispanic Chamber of Commerce (IHCC)</v>
      </c>
      <c r="C181" s="21" t="s">
        <v>974</v>
      </c>
      <c r="D181" s="19" t="s">
        <v>1769</v>
      </c>
      <c r="E181" s="18" t="s">
        <v>91</v>
      </c>
      <c r="F181" s="18" t="s">
        <v>748</v>
      </c>
      <c r="G181" s="18" t="s">
        <v>92</v>
      </c>
      <c r="H181" s="18" t="s">
        <v>1278</v>
      </c>
      <c r="I181" s="18" t="s">
        <v>1045</v>
      </c>
      <c r="J181" s="18" t="s">
        <v>993</v>
      </c>
      <c r="K181" s="18" t="s">
        <v>1356</v>
      </c>
      <c r="L181" s="18" t="s">
        <v>1623</v>
      </c>
      <c r="M181" s="18" t="s">
        <v>126</v>
      </c>
      <c r="N181" s="18">
        <f>IF(ISNUMBER(SEARCH('Search for Assistance'!$C$6,DATA2!I181)),1,0)</f>
        <v>1</v>
      </c>
      <c r="O181" s="18">
        <f>IF(ISNUMBER(SEARCH('Search for Assistance'!$C$7,DATA2!J181)),1,0)</f>
        <v>1</v>
      </c>
      <c r="P181" s="18">
        <f>IF(ISNUMBER(SEARCH('Search for Assistance'!$C$8,DATA2!K181)),1,0)</f>
        <v>1</v>
      </c>
      <c r="Q181" s="18">
        <f>IF(ISNUMBER(SEARCH('Search for Assistance'!$C$9,DATA2!L181)),1,0)</f>
        <v>1</v>
      </c>
      <c r="R181" s="18">
        <f t="shared" si="8"/>
        <v>1</v>
      </c>
      <c r="S181" s="18">
        <v>180</v>
      </c>
      <c r="T181" s="18">
        <f t="shared" si="6"/>
        <v>180</v>
      </c>
      <c r="U181" s="18" cm="1">
        <f t="array" ref="U181">INDEX($T$2:$T$240,(MATCH(SMALL(IFERROR(SEARCH(,$T$2:$T$240),2^32)+ROW($T$2:$T$240)/1000,ROWS($U$2:U181)),IFERROR(SEARCH(,$T$2:$T$240),2^32)+ROW($T$2:$T$240)/1000,0)))</f>
        <v>180</v>
      </c>
    </row>
    <row r="182" spans="1:21" ht="31.5" x14ac:dyDescent="0.45">
      <c r="A182" s="19">
        <v>181</v>
      </c>
      <c r="B182" s="20" t="str">
        <f t="shared" si="11"/>
        <v>SBDC at Illinois Wesleyan University</v>
      </c>
      <c r="C182" s="21" t="s">
        <v>242</v>
      </c>
      <c r="D182" s="19" t="s">
        <v>1770</v>
      </c>
      <c r="E182" s="18" t="s">
        <v>881</v>
      </c>
      <c r="F182" s="18" t="s">
        <v>915</v>
      </c>
      <c r="G182" s="18" t="s">
        <v>944</v>
      </c>
      <c r="H182" s="18" t="s">
        <v>1279</v>
      </c>
      <c r="I182" s="18" t="s">
        <v>996</v>
      </c>
      <c r="J182" s="18" t="s">
        <v>21</v>
      </c>
      <c r="K182" s="18" t="s">
        <v>183</v>
      </c>
      <c r="L182" s="18" t="s">
        <v>1639</v>
      </c>
      <c r="M182" s="18" t="s">
        <v>126</v>
      </c>
      <c r="N182" s="18">
        <f>IF(ISNUMBER(SEARCH('Search for Assistance'!$C$6,DATA2!I182)),1,0)</f>
        <v>1</v>
      </c>
      <c r="O182" s="18">
        <f>IF(ISNUMBER(SEARCH('Search for Assistance'!$C$7,DATA2!J182)),1,0)</f>
        <v>1</v>
      </c>
      <c r="P182" s="18">
        <f>IF(ISNUMBER(SEARCH('Search for Assistance'!$C$8,DATA2!K182)),1,0)</f>
        <v>1</v>
      </c>
      <c r="Q182" s="18">
        <f>IF(ISNUMBER(SEARCH('Search for Assistance'!$C$9,DATA2!L182)),1,0)</f>
        <v>1</v>
      </c>
      <c r="R182" s="18">
        <f t="shared" si="8"/>
        <v>1</v>
      </c>
      <c r="S182" s="18">
        <v>181</v>
      </c>
      <c r="T182" s="18">
        <f t="shared" si="6"/>
        <v>181</v>
      </c>
      <c r="U182" s="18" cm="1">
        <f t="array" ref="U182">INDEX($T$2:$T$240,(MATCH(SMALL(IFERROR(SEARCH(,$T$2:$T$240),2^32)+ROW($T$2:$T$240)/1000,ROWS($U$2:U182)),IFERROR(SEARCH(,$T$2:$T$240),2^32)+ROW($T$2:$T$240)/1000,0)))</f>
        <v>181</v>
      </c>
    </row>
    <row r="183" spans="1:21" ht="31.5" x14ac:dyDescent="0.45">
      <c r="A183" s="19">
        <v>182</v>
      </c>
      <c r="B183" s="20" t="str">
        <f t="shared" si="11"/>
        <v>SBDC at Illinois Wesleyan University</v>
      </c>
      <c r="C183" s="21" t="s">
        <v>242</v>
      </c>
      <c r="D183" s="19" t="s">
        <v>1770</v>
      </c>
      <c r="E183" s="18" t="s">
        <v>93</v>
      </c>
      <c r="F183" s="18" t="s">
        <v>1771</v>
      </c>
      <c r="G183" s="18" t="s">
        <v>94</v>
      </c>
      <c r="H183" s="18" t="s">
        <v>1279</v>
      </c>
      <c r="I183" s="18" t="s">
        <v>996</v>
      </c>
      <c r="J183" s="18" t="s">
        <v>1424</v>
      </c>
      <c r="K183" s="18" t="s">
        <v>183</v>
      </c>
      <c r="L183" s="18" t="s">
        <v>1639</v>
      </c>
      <c r="M183" s="18" t="s">
        <v>126</v>
      </c>
      <c r="N183" s="18">
        <f>IF(ISNUMBER(SEARCH('Search for Assistance'!$C$6,DATA2!I183)),1,0)</f>
        <v>1</v>
      </c>
      <c r="O183" s="18">
        <f>IF(ISNUMBER(SEARCH('Search for Assistance'!$C$7,DATA2!J183)),1,0)</f>
        <v>1</v>
      </c>
      <c r="P183" s="18">
        <f>IF(ISNUMBER(SEARCH('Search for Assistance'!$C$8,DATA2!K183)),1,0)</f>
        <v>1</v>
      </c>
      <c r="Q183" s="18">
        <f>IF(ISNUMBER(SEARCH('Search for Assistance'!$C$9,DATA2!L183)),1,0)</f>
        <v>1</v>
      </c>
      <c r="R183" s="18">
        <f t="shared" si="8"/>
        <v>1</v>
      </c>
      <c r="S183" s="18">
        <v>182</v>
      </c>
      <c r="T183" s="18">
        <f t="shared" si="6"/>
        <v>182</v>
      </c>
      <c r="U183" s="18" cm="1">
        <f t="array" ref="U183">INDEX($T$2:$T$240,(MATCH(SMALL(IFERROR(SEARCH(,$T$2:$T$240),2^32)+ROW($T$2:$T$240)/1000,ROWS($U$2:U183)),IFERROR(SEARCH(,$T$2:$T$240),2^32)+ROW($T$2:$T$240)/1000,0)))</f>
        <v>182</v>
      </c>
    </row>
    <row r="184" spans="1:21" ht="23.65" x14ac:dyDescent="0.45">
      <c r="A184" s="19">
        <v>183</v>
      </c>
      <c r="B184" s="20" t="str">
        <f t="shared" si="11"/>
        <v>SBDC at Industrial Council of NW Chicago (ICNC)</v>
      </c>
      <c r="C184" s="21" t="s">
        <v>975</v>
      </c>
      <c r="D184" s="19" t="s">
        <v>1772</v>
      </c>
      <c r="E184" s="18" t="s">
        <v>882</v>
      </c>
      <c r="F184" s="18" t="s">
        <v>916</v>
      </c>
      <c r="G184" s="18" t="s">
        <v>945</v>
      </c>
      <c r="H184" s="18" t="s">
        <v>1280</v>
      </c>
      <c r="I184" s="18" t="s">
        <v>996</v>
      </c>
      <c r="J184" s="18" t="s">
        <v>21</v>
      </c>
      <c r="K184" s="18" t="s">
        <v>1356</v>
      </c>
      <c r="L184" s="18" t="s">
        <v>1318</v>
      </c>
      <c r="M184" s="18" t="s">
        <v>126</v>
      </c>
      <c r="N184" s="18">
        <f>IF(ISNUMBER(SEARCH('Search for Assistance'!$C$6,DATA2!I184)),1,0)</f>
        <v>1</v>
      </c>
      <c r="O184" s="18">
        <f>IF(ISNUMBER(SEARCH('Search for Assistance'!$C$7,DATA2!J184)),1,0)</f>
        <v>1</v>
      </c>
      <c r="P184" s="18">
        <f>IF(ISNUMBER(SEARCH('Search for Assistance'!$C$8,DATA2!K184)),1,0)</f>
        <v>1</v>
      </c>
      <c r="Q184" s="18">
        <f>IF(ISNUMBER(SEARCH('Search for Assistance'!$C$9,DATA2!L184)),1,0)</f>
        <v>1</v>
      </c>
      <c r="R184" s="18">
        <f t="shared" si="8"/>
        <v>1</v>
      </c>
      <c r="S184" s="18">
        <v>183</v>
      </c>
      <c r="T184" s="18">
        <f t="shared" si="6"/>
        <v>183</v>
      </c>
      <c r="U184" s="18" cm="1">
        <f t="array" ref="U184">INDEX($T$2:$T$240,(MATCH(SMALL(IFERROR(SEARCH(,$T$2:$T$240),2^32)+ROW($T$2:$T$240)/1000,ROWS($U$2:U184)),IFERROR(SEARCH(,$T$2:$T$240),2^32)+ROW($T$2:$T$240)/1000,0)))</f>
        <v>183</v>
      </c>
    </row>
    <row r="185" spans="1:21" ht="23.65" x14ac:dyDescent="0.45">
      <c r="A185" s="19">
        <v>184</v>
      </c>
      <c r="B185" s="20" t="str">
        <f t="shared" si="11"/>
        <v>SBDC at Industrial Council of NW Chicago (ICNC)</v>
      </c>
      <c r="C185" s="21" t="s">
        <v>975</v>
      </c>
      <c r="D185" s="19" t="s">
        <v>1772</v>
      </c>
      <c r="E185" s="18" t="s">
        <v>79</v>
      </c>
      <c r="F185" s="18" t="s">
        <v>916</v>
      </c>
      <c r="G185" s="18" t="s">
        <v>80</v>
      </c>
      <c r="H185" s="18" t="s">
        <v>1280</v>
      </c>
      <c r="I185" s="18" t="s">
        <v>996</v>
      </c>
      <c r="J185" s="18" t="s">
        <v>1433</v>
      </c>
      <c r="K185" s="18" t="s">
        <v>1356</v>
      </c>
      <c r="L185" s="18" t="s">
        <v>1318</v>
      </c>
      <c r="M185" s="18" t="s">
        <v>126</v>
      </c>
      <c r="N185" s="18">
        <f>IF(ISNUMBER(SEARCH('Search for Assistance'!$C$6,DATA2!I185)),1,0)</f>
        <v>1</v>
      </c>
      <c r="O185" s="18">
        <f>IF(ISNUMBER(SEARCH('Search for Assistance'!$C$7,DATA2!J185)),1,0)</f>
        <v>1</v>
      </c>
      <c r="P185" s="18">
        <f>IF(ISNUMBER(SEARCH('Search for Assistance'!$C$8,DATA2!K185)),1,0)</f>
        <v>1</v>
      </c>
      <c r="Q185" s="18">
        <f>IF(ISNUMBER(SEARCH('Search for Assistance'!$C$9,DATA2!L185)),1,0)</f>
        <v>1</v>
      </c>
      <c r="R185" s="18">
        <f t="shared" si="8"/>
        <v>1</v>
      </c>
      <c r="S185" s="18">
        <v>184</v>
      </c>
      <c r="T185" s="18">
        <f t="shared" si="6"/>
        <v>184</v>
      </c>
      <c r="U185" s="18" cm="1">
        <f t="array" ref="U185">INDEX($T$2:$T$240,(MATCH(SMALL(IFERROR(SEARCH(,$T$2:$T$240),2^32)+ROW($T$2:$T$240)/1000,ROWS($U$2:U185)),IFERROR(SEARCH(,$T$2:$T$240),2^32)+ROW($T$2:$T$240)/1000,0)))</f>
        <v>184</v>
      </c>
    </row>
    <row r="186" spans="1:21" ht="23.65" x14ac:dyDescent="0.45">
      <c r="A186" s="19">
        <v>185</v>
      </c>
      <c r="B186" s="20" t="str">
        <f t="shared" si="11"/>
        <v>SBDC at Industrial Council of NW Chicago (ICNC)</v>
      </c>
      <c r="C186" s="21" t="s">
        <v>975</v>
      </c>
      <c r="D186" s="19" t="s">
        <v>1772</v>
      </c>
      <c r="E186" s="18" t="s">
        <v>81</v>
      </c>
      <c r="F186" s="18" t="s">
        <v>916</v>
      </c>
      <c r="G186" s="18" t="s">
        <v>82</v>
      </c>
      <c r="H186" s="18" t="s">
        <v>1280</v>
      </c>
      <c r="I186" s="18" t="s">
        <v>996</v>
      </c>
      <c r="J186" s="18" t="s">
        <v>993</v>
      </c>
      <c r="K186" s="18" t="s">
        <v>1356</v>
      </c>
      <c r="L186" s="18" t="s">
        <v>1318</v>
      </c>
      <c r="M186" s="18" t="s">
        <v>126</v>
      </c>
      <c r="N186" s="18">
        <f>IF(ISNUMBER(SEARCH('Search for Assistance'!$C$6,DATA2!I186)),1,0)</f>
        <v>1</v>
      </c>
      <c r="O186" s="18">
        <f>IF(ISNUMBER(SEARCH('Search for Assistance'!$C$7,DATA2!J186)),1,0)</f>
        <v>1</v>
      </c>
      <c r="P186" s="18">
        <f>IF(ISNUMBER(SEARCH('Search for Assistance'!$C$8,DATA2!K186)),1,0)</f>
        <v>1</v>
      </c>
      <c r="Q186" s="18">
        <f>IF(ISNUMBER(SEARCH('Search for Assistance'!$C$9,DATA2!L186)),1,0)</f>
        <v>1</v>
      </c>
      <c r="R186" s="18">
        <f t="shared" si="8"/>
        <v>1</v>
      </c>
      <c r="S186" s="18">
        <v>185</v>
      </c>
      <c r="T186" s="18">
        <f t="shared" si="6"/>
        <v>185</v>
      </c>
      <c r="U186" s="18" cm="1">
        <f t="array" ref="U186">INDEX($T$2:$T$240,(MATCH(SMALL(IFERROR(SEARCH(,$T$2:$T$240),2^32)+ROW($T$2:$T$240)/1000,ROWS($U$2:U186)),IFERROR(SEARCH(,$T$2:$T$240),2^32)+ROW($T$2:$T$240)/1000,0)))</f>
        <v>185</v>
      </c>
    </row>
    <row r="187" spans="1:21" ht="23.65" x14ac:dyDescent="0.45">
      <c r="A187" s="19">
        <v>186</v>
      </c>
      <c r="B187" s="20" t="str">
        <f t="shared" si="11"/>
        <v>SBDC at Industrial Council of NW Chicago (ICNC)</v>
      </c>
      <c r="C187" s="21" t="s">
        <v>975</v>
      </c>
      <c r="D187" s="19" t="s">
        <v>1772</v>
      </c>
      <c r="E187" s="18" t="s">
        <v>83</v>
      </c>
      <c r="F187" s="18" t="s">
        <v>916</v>
      </c>
      <c r="G187" s="18" t="s">
        <v>84</v>
      </c>
      <c r="H187" s="18" t="s">
        <v>1280</v>
      </c>
      <c r="I187" s="18" t="s">
        <v>996</v>
      </c>
      <c r="J187" s="18" t="s">
        <v>993</v>
      </c>
      <c r="K187" s="18" t="s">
        <v>1356</v>
      </c>
      <c r="L187" s="18" t="s">
        <v>1318</v>
      </c>
      <c r="M187" s="18" t="s">
        <v>126</v>
      </c>
      <c r="N187" s="18">
        <f>IF(ISNUMBER(SEARCH('Search for Assistance'!$C$6,DATA2!I187)),1,0)</f>
        <v>1</v>
      </c>
      <c r="O187" s="18">
        <f>IF(ISNUMBER(SEARCH('Search for Assistance'!$C$7,DATA2!J187)),1,0)</f>
        <v>1</v>
      </c>
      <c r="P187" s="18">
        <f>IF(ISNUMBER(SEARCH('Search for Assistance'!$C$8,DATA2!K187)),1,0)</f>
        <v>1</v>
      </c>
      <c r="Q187" s="18">
        <f>IF(ISNUMBER(SEARCH('Search for Assistance'!$C$9,DATA2!L187)),1,0)</f>
        <v>1</v>
      </c>
      <c r="R187" s="18">
        <f t="shared" si="8"/>
        <v>1</v>
      </c>
      <c r="S187" s="18">
        <v>186</v>
      </c>
      <c r="T187" s="18">
        <f t="shared" si="6"/>
        <v>186</v>
      </c>
      <c r="U187" s="18" cm="1">
        <f t="array" ref="U187">INDEX($T$2:$T$240,(MATCH(SMALL(IFERROR(SEARCH(,$T$2:$T$240),2^32)+ROW($T$2:$T$240)/1000,ROWS($U$2:U187)),IFERROR(SEARCH(,$T$2:$T$240),2^32)+ROW($T$2:$T$240)/1000,0)))</f>
        <v>186</v>
      </c>
    </row>
    <row r="188" spans="1:21" ht="70.900000000000006" x14ac:dyDescent="0.45">
      <c r="A188" s="19">
        <v>187</v>
      </c>
      <c r="B188" s="20" t="str">
        <f t="shared" si="11"/>
        <v>SBDC at Joliet Junior College</v>
      </c>
      <c r="C188" s="21" t="s">
        <v>976</v>
      </c>
      <c r="D188" s="19" t="s">
        <v>1773</v>
      </c>
      <c r="E188" s="18" t="s">
        <v>883</v>
      </c>
      <c r="F188" s="18" t="s">
        <v>917</v>
      </c>
      <c r="G188" s="18" t="s">
        <v>946</v>
      </c>
      <c r="H188" s="18" t="s">
        <v>1281</v>
      </c>
      <c r="I188" s="18" t="s">
        <v>996</v>
      </c>
      <c r="J188" s="18" t="s">
        <v>21</v>
      </c>
      <c r="K188" s="18" t="s">
        <v>1136</v>
      </c>
      <c r="L188" s="18" t="s">
        <v>1776</v>
      </c>
      <c r="M188" s="18" t="s">
        <v>126</v>
      </c>
      <c r="N188" s="18">
        <f>IF(ISNUMBER(SEARCH('Search for Assistance'!$C$6,DATA2!I188)),1,0)</f>
        <v>1</v>
      </c>
      <c r="O188" s="18">
        <f>IF(ISNUMBER(SEARCH('Search for Assistance'!$C$7,DATA2!J188)),1,0)</f>
        <v>1</v>
      </c>
      <c r="P188" s="18">
        <f>IF(ISNUMBER(SEARCH('Search for Assistance'!$C$8,DATA2!K188)),1,0)</f>
        <v>1</v>
      </c>
      <c r="Q188" s="18">
        <f>IF(ISNUMBER(SEARCH('Search for Assistance'!$C$9,DATA2!L188)),1,0)</f>
        <v>1</v>
      </c>
      <c r="R188" s="18">
        <f t="shared" si="8"/>
        <v>1</v>
      </c>
      <c r="S188" s="18">
        <v>187</v>
      </c>
      <c r="T188" s="18">
        <f t="shared" si="6"/>
        <v>187</v>
      </c>
      <c r="U188" s="18" cm="1">
        <f t="array" ref="U188">INDEX($T$2:$T$240,(MATCH(SMALL(IFERROR(SEARCH(,$T$2:$T$240),2^32)+ROW($T$2:$T$240)/1000,ROWS($U$2:U188)),IFERROR(SEARCH(,$T$2:$T$240),2^32)+ROW($T$2:$T$240)/1000,0)))</f>
        <v>187</v>
      </c>
    </row>
    <row r="189" spans="1:21" ht="15.75" x14ac:dyDescent="0.45">
      <c r="A189" s="19">
        <v>188</v>
      </c>
      <c r="B189" s="20" t="str">
        <f t="shared" si="11"/>
        <v>SBDC at Joseph Business School</v>
      </c>
      <c r="C189" s="21" t="s">
        <v>977</v>
      </c>
      <c r="D189" s="19" t="s">
        <v>1774</v>
      </c>
      <c r="E189" s="18" t="s">
        <v>884</v>
      </c>
      <c r="F189" s="18" t="s">
        <v>918</v>
      </c>
      <c r="G189" s="18" t="s">
        <v>947</v>
      </c>
      <c r="H189" s="18" t="s">
        <v>1282</v>
      </c>
      <c r="I189" s="18" t="s">
        <v>1043</v>
      </c>
      <c r="J189" s="18" t="s">
        <v>21</v>
      </c>
      <c r="K189" s="18" t="s">
        <v>1356</v>
      </c>
      <c r="L189" s="18" t="s">
        <v>1623</v>
      </c>
      <c r="M189" s="18" t="s">
        <v>126</v>
      </c>
      <c r="N189" s="18">
        <f>IF(ISNUMBER(SEARCH('Search for Assistance'!$C$6,DATA2!I189)),1,0)</f>
        <v>1</v>
      </c>
      <c r="O189" s="18">
        <f>IF(ISNUMBER(SEARCH('Search for Assistance'!$C$7,DATA2!J189)),1,0)</f>
        <v>1</v>
      </c>
      <c r="P189" s="18">
        <f>IF(ISNUMBER(SEARCH('Search for Assistance'!$C$8,DATA2!K189)),1,0)</f>
        <v>1</v>
      </c>
      <c r="Q189" s="18">
        <f>IF(ISNUMBER(SEARCH('Search for Assistance'!$C$9,DATA2!L189)),1,0)</f>
        <v>1</v>
      </c>
      <c r="R189" s="18">
        <f t="shared" si="8"/>
        <v>1</v>
      </c>
      <c r="S189" s="18">
        <v>188</v>
      </c>
      <c r="T189" s="18">
        <f t="shared" si="6"/>
        <v>188</v>
      </c>
      <c r="U189" s="18" cm="1">
        <f t="array" ref="U189">INDEX($T$2:$T$240,(MATCH(SMALL(IFERROR(SEARCH(,$T$2:$T$240),2^32)+ROW($T$2:$T$240)/1000,ROWS($U$2:U189)),IFERROR(SEARCH(,$T$2:$T$240),2^32)+ROW($T$2:$T$240)/1000,0)))</f>
        <v>188</v>
      </c>
    </row>
    <row r="190" spans="1:21" ht="15.75" x14ac:dyDescent="0.45">
      <c r="A190" s="19">
        <v>189</v>
      </c>
      <c r="B190" s="20" t="str">
        <f t="shared" si="11"/>
        <v>SBDC at Joseph Business School</v>
      </c>
      <c r="C190" s="21" t="s">
        <v>977</v>
      </c>
      <c r="D190" s="19" t="s">
        <v>1774</v>
      </c>
      <c r="E190" s="18" t="s">
        <v>99</v>
      </c>
      <c r="F190" s="18" t="s">
        <v>918</v>
      </c>
      <c r="G190" s="18" t="s">
        <v>100</v>
      </c>
      <c r="H190" s="18" t="s">
        <v>1248</v>
      </c>
      <c r="I190" s="18" t="s">
        <v>996</v>
      </c>
      <c r="J190" s="18" t="s">
        <v>1424</v>
      </c>
      <c r="K190" s="18" t="s">
        <v>1356</v>
      </c>
      <c r="L190" s="18" t="s">
        <v>1623</v>
      </c>
      <c r="M190" s="18" t="s">
        <v>126</v>
      </c>
      <c r="N190" s="18">
        <f>IF(ISNUMBER(SEARCH('Search for Assistance'!$C$6,DATA2!I190)),1,0)</f>
        <v>1</v>
      </c>
      <c r="O190" s="18">
        <f>IF(ISNUMBER(SEARCH('Search for Assistance'!$C$7,DATA2!J190)),1,0)</f>
        <v>1</v>
      </c>
      <c r="P190" s="18">
        <f>IF(ISNUMBER(SEARCH('Search for Assistance'!$C$8,DATA2!K190)),1,0)</f>
        <v>1</v>
      </c>
      <c r="Q190" s="18">
        <f>IF(ISNUMBER(SEARCH('Search for Assistance'!$C$9,DATA2!L190)),1,0)</f>
        <v>1</v>
      </c>
      <c r="R190" s="18">
        <f t="shared" si="8"/>
        <v>1</v>
      </c>
      <c r="S190" s="18">
        <v>189</v>
      </c>
      <c r="T190" s="18">
        <f t="shared" si="6"/>
        <v>189</v>
      </c>
      <c r="U190" s="18" cm="1">
        <f t="array" ref="U190">INDEX($T$2:$T$240,(MATCH(SMALL(IFERROR(SEARCH(,$T$2:$T$240),2^32)+ROW($T$2:$T$240)/1000,ROWS($U$2:U190)),IFERROR(SEARCH(,$T$2:$T$240),2^32)+ROW($T$2:$T$240)/1000,0)))</f>
        <v>189</v>
      </c>
    </row>
    <row r="191" spans="1:21" ht="15.75" x14ac:dyDescent="0.45">
      <c r="A191" s="19">
        <v>190</v>
      </c>
      <c r="B191" s="20" t="str">
        <f t="shared" ref="B191:B195" si="12">HYPERLINK(D191,C191)</f>
        <v>SBDC at Joseph Business School</v>
      </c>
      <c r="C191" s="21" t="s">
        <v>977</v>
      </c>
      <c r="D191" s="19" t="s">
        <v>1774</v>
      </c>
      <c r="E191" s="18" t="s">
        <v>95</v>
      </c>
      <c r="F191" s="18" t="s">
        <v>918</v>
      </c>
      <c r="G191" s="18" t="s">
        <v>96</v>
      </c>
      <c r="H191" s="18" t="s">
        <v>1248</v>
      </c>
      <c r="I191" s="18" t="s">
        <v>996</v>
      </c>
      <c r="J191" s="18" t="s">
        <v>1425</v>
      </c>
      <c r="K191" s="18" t="s">
        <v>1356</v>
      </c>
      <c r="L191" s="18" t="s">
        <v>1623</v>
      </c>
      <c r="M191" s="18" t="s">
        <v>126</v>
      </c>
      <c r="N191" s="18">
        <f>IF(ISNUMBER(SEARCH('Search for Assistance'!$C$6,DATA2!I191)),1,0)</f>
        <v>1</v>
      </c>
      <c r="O191" s="18">
        <f>IF(ISNUMBER(SEARCH('Search for Assistance'!$C$7,DATA2!J191)),1,0)</f>
        <v>1</v>
      </c>
      <c r="P191" s="18">
        <f>IF(ISNUMBER(SEARCH('Search for Assistance'!$C$8,DATA2!K191)),1,0)</f>
        <v>1</v>
      </c>
      <c r="Q191" s="18">
        <f>IF(ISNUMBER(SEARCH('Search for Assistance'!$C$9,DATA2!L191)),1,0)</f>
        <v>1</v>
      </c>
      <c r="R191" s="18">
        <f t="shared" si="8"/>
        <v>1</v>
      </c>
      <c r="S191" s="18">
        <v>190</v>
      </c>
      <c r="T191" s="18">
        <f t="shared" si="6"/>
        <v>190</v>
      </c>
      <c r="U191" s="18" cm="1">
        <f t="array" ref="U191">INDEX($T$2:$T$240,(MATCH(SMALL(IFERROR(SEARCH(,$T$2:$T$240),2^32)+ROW($T$2:$T$240)/1000,ROWS($U$2:U191)),IFERROR(SEARCH(,$T$2:$T$240),2^32)+ROW($T$2:$T$240)/1000,0)))</f>
        <v>190</v>
      </c>
    </row>
    <row r="192" spans="1:21" ht="15.75" x14ac:dyDescent="0.45">
      <c r="A192" s="19">
        <v>191</v>
      </c>
      <c r="B192" s="20" t="str">
        <f t="shared" si="12"/>
        <v>SBDC at Joseph Business School</v>
      </c>
      <c r="C192" s="21" t="s">
        <v>977</v>
      </c>
      <c r="D192" s="19" t="s">
        <v>1774</v>
      </c>
      <c r="E192" s="18" t="s">
        <v>97</v>
      </c>
      <c r="F192" s="18" t="s">
        <v>918</v>
      </c>
      <c r="G192" s="18" t="s">
        <v>98</v>
      </c>
      <c r="H192" s="18" t="s">
        <v>1248</v>
      </c>
      <c r="I192" s="18" t="s">
        <v>996</v>
      </c>
      <c r="J192" s="18" t="s">
        <v>1423</v>
      </c>
      <c r="K192" s="18" t="s">
        <v>1356</v>
      </c>
      <c r="L192" s="18" t="s">
        <v>1623</v>
      </c>
      <c r="M192" s="18" t="s">
        <v>126</v>
      </c>
      <c r="N192" s="18">
        <f>IF(ISNUMBER(SEARCH('Search for Assistance'!$C$6,DATA2!I192)),1,0)</f>
        <v>1</v>
      </c>
      <c r="O192" s="18">
        <f>IF(ISNUMBER(SEARCH('Search for Assistance'!$C$7,DATA2!J192)),1,0)</f>
        <v>1</v>
      </c>
      <c r="P192" s="18">
        <f>IF(ISNUMBER(SEARCH('Search for Assistance'!$C$8,DATA2!K192)),1,0)</f>
        <v>1</v>
      </c>
      <c r="Q192" s="18">
        <f>IF(ISNUMBER(SEARCH('Search for Assistance'!$C$9,DATA2!L192)),1,0)</f>
        <v>1</v>
      </c>
      <c r="R192" s="18">
        <f t="shared" si="8"/>
        <v>1</v>
      </c>
      <c r="S192" s="18">
        <v>191</v>
      </c>
      <c r="T192" s="18">
        <f t="shared" si="6"/>
        <v>191</v>
      </c>
      <c r="U192" s="18" cm="1">
        <f t="array" ref="U192">INDEX($T$2:$T$240,(MATCH(SMALL(IFERROR(SEARCH(,$T$2:$T$240),2^32)+ROW($T$2:$T$240)/1000,ROWS($U$2:U192)),IFERROR(SEARCH(,$T$2:$T$240),2^32)+ROW($T$2:$T$240)/1000,0)))</f>
        <v>191</v>
      </c>
    </row>
    <row r="193" spans="1:21" ht="39.4" x14ac:dyDescent="0.45">
      <c r="A193" s="19">
        <v>192</v>
      </c>
      <c r="B193" s="20" t="str">
        <f t="shared" si="12"/>
        <v>SBDC at McHenry County College</v>
      </c>
      <c r="C193" s="21" t="s">
        <v>978</v>
      </c>
      <c r="D193" s="19" t="s">
        <v>1775</v>
      </c>
      <c r="E193" s="18" t="s">
        <v>885</v>
      </c>
      <c r="F193" s="18" t="s">
        <v>919</v>
      </c>
      <c r="G193" s="18" t="s">
        <v>948</v>
      </c>
      <c r="H193" s="18" t="s">
        <v>1283</v>
      </c>
      <c r="I193" s="18" t="s">
        <v>996</v>
      </c>
      <c r="J193" s="18" t="s">
        <v>21</v>
      </c>
      <c r="K193" s="18" t="s">
        <v>1137</v>
      </c>
      <c r="L193" s="18" t="s">
        <v>1777</v>
      </c>
      <c r="M193" s="18" t="s">
        <v>126</v>
      </c>
      <c r="N193" s="18">
        <f>IF(ISNUMBER(SEARCH('Search for Assistance'!$C$6,DATA2!I193)),1,0)</f>
        <v>1</v>
      </c>
      <c r="O193" s="18">
        <f>IF(ISNUMBER(SEARCH('Search for Assistance'!$C$7,DATA2!J193)),1,0)</f>
        <v>1</v>
      </c>
      <c r="P193" s="18">
        <f>IF(ISNUMBER(SEARCH('Search for Assistance'!$C$8,DATA2!K193)),1,0)</f>
        <v>1</v>
      </c>
      <c r="Q193" s="18">
        <f>IF(ISNUMBER(SEARCH('Search for Assistance'!$C$9,DATA2!L193)),1,0)</f>
        <v>1</v>
      </c>
      <c r="R193" s="18">
        <f t="shared" si="8"/>
        <v>1</v>
      </c>
      <c r="S193" s="18">
        <v>192</v>
      </c>
      <c r="T193" s="18">
        <f t="shared" si="6"/>
        <v>192</v>
      </c>
      <c r="U193" s="18" cm="1">
        <f t="array" ref="U193">INDEX($T$2:$T$240,(MATCH(SMALL(IFERROR(SEARCH(,$T$2:$T$240),2^32)+ROW($T$2:$T$240)/1000,ROWS($U$2:U193)),IFERROR(SEARCH(,$T$2:$T$240),2^32)+ROW($T$2:$T$240)/1000,0)))</f>
        <v>192</v>
      </c>
    </row>
    <row r="194" spans="1:21" ht="23.65" x14ac:dyDescent="0.45">
      <c r="A194" s="19">
        <v>193</v>
      </c>
      <c r="B194" s="20" t="str">
        <f t="shared" si="12"/>
        <v>SBDC at Puerto Rican Cultural Center Humboldt Park</v>
      </c>
      <c r="C194" s="21" t="s">
        <v>979</v>
      </c>
      <c r="D194" s="19" t="s">
        <v>1778</v>
      </c>
      <c r="E194" s="18" t="s">
        <v>101</v>
      </c>
      <c r="F194" s="18" t="s">
        <v>783</v>
      </c>
      <c r="G194" s="18" t="s">
        <v>102</v>
      </c>
      <c r="H194" s="18" t="s">
        <v>1284</v>
      </c>
      <c r="I194" s="18" t="s">
        <v>1024</v>
      </c>
      <c r="J194" s="18" t="s">
        <v>993</v>
      </c>
      <c r="K194" s="18" t="s">
        <v>1356</v>
      </c>
      <c r="L194" s="18" t="s">
        <v>1318</v>
      </c>
      <c r="M194" s="18" t="s">
        <v>126</v>
      </c>
      <c r="N194" s="18">
        <f>IF(ISNUMBER(SEARCH('Search for Assistance'!$C$6,DATA2!I194)),1,0)</f>
        <v>1</v>
      </c>
      <c r="O194" s="18">
        <f>IF(ISNUMBER(SEARCH('Search for Assistance'!$C$7,DATA2!J194)),1,0)</f>
        <v>1</v>
      </c>
      <c r="P194" s="18">
        <f>IF(ISNUMBER(SEARCH('Search for Assistance'!$C$8,DATA2!K194)),1,0)</f>
        <v>1</v>
      </c>
      <c r="Q194" s="18">
        <f>IF(ISNUMBER(SEARCH('Search for Assistance'!$C$9,DATA2!L194)),1,0)</f>
        <v>1</v>
      </c>
      <c r="R194" s="18">
        <f t="shared" si="8"/>
        <v>1</v>
      </c>
      <c r="S194" s="18">
        <v>193</v>
      </c>
      <c r="T194" s="18">
        <f t="shared" ref="T194:T240" si="13">IF(R194*S194,S194,"")</f>
        <v>193</v>
      </c>
      <c r="U194" s="18" cm="1">
        <f t="array" ref="U194">INDEX($T$2:$T$240,(MATCH(SMALL(IFERROR(SEARCH(,$T$2:$T$240),2^32)+ROW($T$2:$T$240)/1000,ROWS($U$2:U194)),IFERROR(SEARCH(,$T$2:$T$240),2^32)+ROW($T$2:$T$240)/1000,0)))</f>
        <v>193</v>
      </c>
    </row>
    <row r="195" spans="1:21" ht="23.65" x14ac:dyDescent="0.45">
      <c r="A195" s="19">
        <v>194</v>
      </c>
      <c r="B195" s="20" t="str">
        <f t="shared" si="12"/>
        <v>SBDC at Puerto Rican Cultural Center Humboldt Park</v>
      </c>
      <c r="C195" s="21" t="s">
        <v>979</v>
      </c>
      <c r="D195" s="19" t="s">
        <v>1778</v>
      </c>
      <c r="E195" s="18" t="s">
        <v>103</v>
      </c>
      <c r="F195" s="18" t="s">
        <v>783</v>
      </c>
      <c r="G195" s="18" t="s">
        <v>104</v>
      </c>
      <c r="H195" s="18" t="s">
        <v>1284</v>
      </c>
      <c r="I195" s="18" t="s">
        <v>1024</v>
      </c>
      <c r="J195" s="18" t="s">
        <v>993</v>
      </c>
      <c r="K195" s="18" t="s">
        <v>1356</v>
      </c>
      <c r="L195" s="18" t="s">
        <v>1318</v>
      </c>
      <c r="M195" s="18" t="s">
        <v>126</v>
      </c>
      <c r="N195" s="18">
        <f>IF(ISNUMBER(SEARCH('Search for Assistance'!$C$6,DATA2!I195)),1,0)</f>
        <v>1</v>
      </c>
      <c r="O195" s="18">
        <f>IF(ISNUMBER(SEARCH('Search for Assistance'!$C$7,DATA2!J195)),1,0)</f>
        <v>1</v>
      </c>
      <c r="P195" s="18">
        <f>IF(ISNUMBER(SEARCH('Search for Assistance'!$C$8,DATA2!K195)),1,0)</f>
        <v>1</v>
      </c>
      <c r="Q195" s="18">
        <f>IF(ISNUMBER(SEARCH('Search for Assistance'!$C$9,DATA2!L195)),1,0)</f>
        <v>1</v>
      </c>
      <c r="R195" s="18">
        <f t="shared" ref="R195:R240" si="14">N195*O195*P195*Q195</f>
        <v>1</v>
      </c>
      <c r="S195" s="18">
        <v>194</v>
      </c>
      <c r="T195" s="18">
        <f t="shared" si="13"/>
        <v>194</v>
      </c>
      <c r="U195" s="18" cm="1">
        <f t="array" ref="U195">INDEX($T$2:$T$240,(MATCH(SMALL(IFERROR(SEARCH(,$T$2:$T$240),2^32)+ROW($T$2:$T$240)/1000,ROWS($U$2:U195)),IFERROR(SEARCH(,$T$2:$T$240),2^32)+ROW($T$2:$T$240)/1000,0)))</f>
        <v>194</v>
      </c>
    </row>
    <row r="196" spans="1:21" ht="23.65" x14ac:dyDescent="0.45">
      <c r="A196" s="19">
        <v>195</v>
      </c>
      <c r="B196" s="20" t="s">
        <v>244</v>
      </c>
      <c r="C196" s="21" t="s">
        <v>979</v>
      </c>
      <c r="D196" s="19" t="s">
        <v>1778</v>
      </c>
      <c r="E196" s="18" t="s">
        <v>105</v>
      </c>
      <c r="F196" s="18" t="s">
        <v>783</v>
      </c>
      <c r="G196" s="18" t="s">
        <v>106</v>
      </c>
      <c r="H196" s="18" t="s">
        <v>1284</v>
      </c>
      <c r="I196" s="18" t="s">
        <v>1024</v>
      </c>
      <c r="J196" s="18" t="s">
        <v>993</v>
      </c>
      <c r="K196" s="18" t="s">
        <v>1356</v>
      </c>
      <c r="L196" s="18" t="s">
        <v>1318</v>
      </c>
      <c r="M196" s="18" t="s">
        <v>126</v>
      </c>
      <c r="N196" s="18">
        <f>IF(ISNUMBER(SEARCH('Search for Assistance'!$C$6,DATA2!I196)),1,0)</f>
        <v>1</v>
      </c>
      <c r="O196" s="18">
        <f>IF(ISNUMBER(SEARCH('Search for Assistance'!$C$7,DATA2!J196)),1,0)</f>
        <v>1</v>
      </c>
      <c r="P196" s="18">
        <f>IF(ISNUMBER(SEARCH('Search for Assistance'!$C$8,DATA2!K196)),1,0)</f>
        <v>1</v>
      </c>
      <c r="Q196" s="18">
        <f>IF(ISNUMBER(SEARCH('Search for Assistance'!$C$9,DATA2!L196)),1,0)</f>
        <v>1</v>
      </c>
      <c r="R196" s="18">
        <f t="shared" si="14"/>
        <v>1</v>
      </c>
      <c r="S196" s="18">
        <v>195</v>
      </c>
      <c r="T196" s="18">
        <f t="shared" si="13"/>
        <v>195</v>
      </c>
      <c r="U196" s="18" cm="1">
        <f t="array" ref="U196">INDEX($T$2:$T$240,(MATCH(SMALL(IFERROR(SEARCH(,$T$2:$T$240),2^32)+ROW($T$2:$T$240)/1000,ROWS($U$2:U196)),IFERROR(SEARCH(,$T$2:$T$240),2^32)+ROW($T$2:$T$240)/1000,0)))</f>
        <v>195</v>
      </c>
    </row>
    <row r="197" spans="1:21" ht="23.65" x14ac:dyDescent="0.45">
      <c r="A197" s="19">
        <v>196</v>
      </c>
      <c r="B197" s="20" t="s">
        <v>245</v>
      </c>
      <c r="C197" s="21" t="s">
        <v>979</v>
      </c>
      <c r="D197" s="19" t="s">
        <v>1778</v>
      </c>
      <c r="E197" s="18" t="s">
        <v>107</v>
      </c>
      <c r="F197" s="18" t="s">
        <v>783</v>
      </c>
      <c r="G197" s="18" t="s">
        <v>108</v>
      </c>
      <c r="H197" s="18" t="s">
        <v>1284</v>
      </c>
      <c r="I197" s="18" t="s">
        <v>1024</v>
      </c>
      <c r="J197" s="18" t="s">
        <v>993</v>
      </c>
      <c r="K197" s="18" t="s">
        <v>1356</v>
      </c>
      <c r="L197" s="18" t="s">
        <v>1318</v>
      </c>
      <c r="M197" s="18" t="s">
        <v>126</v>
      </c>
      <c r="N197" s="18">
        <f>IF(ISNUMBER(SEARCH('Search for Assistance'!$C$6,DATA2!I197)),1,0)</f>
        <v>1</v>
      </c>
      <c r="O197" s="18">
        <f>IF(ISNUMBER(SEARCH('Search for Assistance'!$C$7,DATA2!J197)),1,0)</f>
        <v>1</v>
      </c>
      <c r="P197" s="18">
        <f>IF(ISNUMBER(SEARCH('Search for Assistance'!$C$8,DATA2!K197)),1,0)</f>
        <v>1</v>
      </c>
      <c r="Q197" s="18">
        <f>IF(ISNUMBER(SEARCH('Search for Assistance'!$C$9,DATA2!L197)),1,0)</f>
        <v>1</v>
      </c>
      <c r="R197" s="18">
        <f t="shared" si="14"/>
        <v>1</v>
      </c>
      <c r="S197" s="18">
        <v>196</v>
      </c>
      <c r="T197" s="18">
        <f t="shared" si="13"/>
        <v>196</v>
      </c>
      <c r="U197" s="18" cm="1">
        <f t="array" ref="U197">INDEX($T$2:$T$240,(MATCH(SMALL(IFERROR(SEARCH(,$T$2:$T$240),2^32)+ROW($T$2:$T$240)/1000,ROWS($U$2:U197)),IFERROR(SEARCH(,$T$2:$T$240),2^32)+ROW($T$2:$T$240)/1000,0)))</f>
        <v>196</v>
      </c>
    </row>
    <row r="198" spans="1:21" ht="23.65" x14ac:dyDescent="0.45">
      <c r="A198" s="19">
        <v>197</v>
      </c>
      <c r="B198" s="20" t="s">
        <v>245</v>
      </c>
      <c r="C198" s="21" t="s">
        <v>979</v>
      </c>
      <c r="D198" s="19" t="s">
        <v>1778</v>
      </c>
      <c r="E198" s="18" t="s">
        <v>109</v>
      </c>
      <c r="F198" s="18" t="s">
        <v>783</v>
      </c>
      <c r="G198" s="18" t="s">
        <v>110</v>
      </c>
      <c r="H198" s="18" t="s">
        <v>1284</v>
      </c>
      <c r="I198" s="18" t="s">
        <v>1024</v>
      </c>
      <c r="J198" s="18" t="s">
        <v>993</v>
      </c>
      <c r="K198" s="18" t="s">
        <v>1356</v>
      </c>
      <c r="L198" s="18" t="s">
        <v>1318</v>
      </c>
      <c r="M198" s="18" t="s">
        <v>126</v>
      </c>
      <c r="N198" s="18">
        <f>IF(ISNUMBER(SEARCH('Search for Assistance'!$C$6,DATA2!I198)),1,0)</f>
        <v>1</v>
      </c>
      <c r="O198" s="18">
        <f>IF(ISNUMBER(SEARCH('Search for Assistance'!$C$7,DATA2!J198)),1,0)</f>
        <v>1</v>
      </c>
      <c r="P198" s="18">
        <f>IF(ISNUMBER(SEARCH('Search for Assistance'!$C$8,DATA2!K198)),1,0)</f>
        <v>1</v>
      </c>
      <c r="Q198" s="18">
        <f>IF(ISNUMBER(SEARCH('Search for Assistance'!$C$9,DATA2!L198)),1,0)</f>
        <v>1</v>
      </c>
      <c r="R198" s="18">
        <f t="shared" si="14"/>
        <v>1</v>
      </c>
      <c r="S198" s="18">
        <v>197</v>
      </c>
      <c r="T198" s="18">
        <f t="shared" si="13"/>
        <v>197</v>
      </c>
      <c r="U198" s="18" cm="1">
        <f t="array" ref="U198">INDEX($T$2:$T$240,(MATCH(SMALL(IFERROR(SEARCH(,$T$2:$T$240),2^32)+ROW($T$2:$T$240)/1000,ROWS($U$2:U198)),IFERROR(SEARCH(,$T$2:$T$240),2^32)+ROW($T$2:$T$240)/1000,0)))</f>
        <v>197</v>
      </c>
    </row>
    <row r="199" spans="1:21" ht="55.15" x14ac:dyDescent="0.45">
      <c r="A199" s="19">
        <v>198</v>
      </c>
      <c r="B199" s="20" t="s">
        <v>246</v>
      </c>
      <c r="C199" s="21" t="s">
        <v>244</v>
      </c>
      <c r="D199" s="19" t="s">
        <v>1779</v>
      </c>
      <c r="E199" s="18" t="s">
        <v>111</v>
      </c>
      <c r="F199" s="18" t="s">
        <v>920</v>
      </c>
      <c r="G199" s="18" t="s">
        <v>112</v>
      </c>
      <c r="H199" s="18" t="s">
        <v>1285</v>
      </c>
      <c r="I199" s="18" t="s">
        <v>996</v>
      </c>
      <c r="J199" s="18" t="s">
        <v>993</v>
      </c>
      <c r="K199" s="18" t="s">
        <v>1138</v>
      </c>
      <c r="L199" s="18" t="s">
        <v>1783</v>
      </c>
      <c r="M199" s="18" t="s">
        <v>126</v>
      </c>
      <c r="N199" s="18">
        <f>IF(ISNUMBER(SEARCH('Search for Assistance'!$C$6,DATA2!I199)),1,0)</f>
        <v>1</v>
      </c>
      <c r="O199" s="18">
        <f>IF(ISNUMBER(SEARCH('Search for Assistance'!$C$7,DATA2!J199)),1,0)</f>
        <v>1</v>
      </c>
      <c r="P199" s="18">
        <f>IF(ISNUMBER(SEARCH('Search for Assistance'!$C$8,DATA2!K199)),1,0)</f>
        <v>1</v>
      </c>
      <c r="Q199" s="18">
        <f>IF(ISNUMBER(SEARCH('Search for Assistance'!$C$9,DATA2!L199)),1,0)</f>
        <v>1</v>
      </c>
      <c r="R199" s="18">
        <f t="shared" si="14"/>
        <v>1</v>
      </c>
      <c r="S199" s="18">
        <v>198</v>
      </c>
      <c r="T199" s="18">
        <f t="shared" si="13"/>
        <v>198</v>
      </c>
      <c r="U199" s="18" cm="1">
        <f t="array" ref="U199">INDEX($T$2:$T$240,(MATCH(SMALL(IFERROR(SEARCH(,$T$2:$T$240),2^32)+ROW($T$2:$T$240)/1000,ROWS($U$2:U199)),IFERROR(SEARCH(,$T$2:$T$240),2^32)+ROW($T$2:$T$240)/1000,0)))</f>
        <v>198</v>
      </c>
    </row>
    <row r="200" spans="1:21" ht="15.75" x14ac:dyDescent="0.45">
      <c r="A200" s="19">
        <v>199</v>
      </c>
      <c r="B200" s="20" t="s">
        <v>246</v>
      </c>
      <c r="C200" s="21" t="s">
        <v>245</v>
      </c>
      <c r="D200" s="19" t="s">
        <v>1780</v>
      </c>
      <c r="E200" s="18" t="s">
        <v>886</v>
      </c>
      <c r="F200" s="18" t="s">
        <v>786</v>
      </c>
      <c r="G200" s="18" t="s">
        <v>949</v>
      </c>
      <c r="H200" s="18" t="s">
        <v>1286</v>
      </c>
      <c r="I200" s="18" t="s">
        <v>1030</v>
      </c>
      <c r="J200" s="18" t="s">
        <v>21</v>
      </c>
      <c r="K200" s="18" t="s">
        <v>1356</v>
      </c>
      <c r="L200" s="18" t="s">
        <v>1317</v>
      </c>
      <c r="M200" s="18" t="s">
        <v>126</v>
      </c>
      <c r="N200" s="18">
        <f>IF(ISNUMBER(SEARCH('Search for Assistance'!$C$6,DATA2!I200)),1,0)</f>
        <v>1</v>
      </c>
      <c r="O200" s="18">
        <f>IF(ISNUMBER(SEARCH('Search for Assistance'!$C$7,DATA2!J200)),1,0)</f>
        <v>1</v>
      </c>
      <c r="P200" s="18">
        <f>IF(ISNUMBER(SEARCH('Search for Assistance'!$C$8,DATA2!K200)),1,0)</f>
        <v>1</v>
      </c>
      <c r="Q200" s="18">
        <f>IF(ISNUMBER(SEARCH('Search for Assistance'!$C$9,DATA2!L200)),1,0)</f>
        <v>1</v>
      </c>
      <c r="R200" s="18">
        <f t="shared" si="14"/>
        <v>1</v>
      </c>
      <c r="S200" s="18">
        <v>199</v>
      </c>
      <c r="T200" s="18">
        <f t="shared" si="13"/>
        <v>199</v>
      </c>
      <c r="U200" s="18" cm="1">
        <f t="array" ref="U200">INDEX($T$2:$T$240,(MATCH(SMALL(IFERROR(SEARCH(,$T$2:$T$240),2^32)+ROW($T$2:$T$240)/1000,ROWS($U$2:U200)),IFERROR(SEARCH(,$T$2:$T$240),2^32)+ROW($T$2:$T$240)/1000,0)))</f>
        <v>199</v>
      </c>
    </row>
    <row r="201" spans="1:21" ht="15.75" x14ac:dyDescent="0.45">
      <c r="A201" s="19">
        <v>200</v>
      </c>
      <c r="B201" s="20" t="s">
        <v>980</v>
      </c>
      <c r="C201" s="21" t="s">
        <v>245</v>
      </c>
      <c r="D201" s="19" t="s">
        <v>1780</v>
      </c>
      <c r="E201" s="18" t="s">
        <v>113</v>
      </c>
      <c r="F201" s="18" t="s">
        <v>786</v>
      </c>
      <c r="G201" s="18" t="s">
        <v>114</v>
      </c>
      <c r="H201" s="18" t="s">
        <v>1286</v>
      </c>
      <c r="I201" s="18" t="s">
        <v>1030</v>
      </c>
      <c r="J201" s="18" t="s">
        <v>1065</v>
      </c>
      <c r="K201" s="18" t="s">
        <v>1356</v>
      </c>
      <c r="L201" s="18" t="s">
        <v>1317</v>
      </c>
      <c r="M201" s="18" t="s">
        <v>126</v>
      </c>
      <c r="N201" s="18">
        <f>IF(ISNUMBER(SEARCH('Search for Assistance'!$C$6,DATA2!I201)),1,0)</f>
        <v>1</v>
      </c>
      <c r="O201" s="18">
        <f>IF(ISNUMBER(SEARCH('Search for Assistance'!$C$7,DATA2!J201)),1,0)</f>
        <v>1</v>
      </c>
      <c r="P201" s="18">
        <f>IF(ISNUMBER(SEARCH('Search for Assistance'!$C$8,DATA2!K201)),1,0)</f>
        <v>1</v>
      </c>
      <c r="Q201" s="18">
        <f>IF(ISNUMBER(SEARCH('Search for Assistance'!$C$9,DATA2!L201)),1,0)</f>
        <v>1</v>
      </c>
      <c r="R201" s="18">
        <f t="shared" si="14"/>
        <v>1</v>
      </c>
      <c r="S201" s="18">
        <v>200</v>
      </c>
      <c r="T201" s="18">
        <f t="shared" si="13"/>
        <v>200</v>
      </c>
      <c r="U201" s="18" cm="1">
        <f t="array" ref="U201">INDEX($T$2:$T$240,(MATCH(SMALL(IFERROR(SEARCH(,$T$2:$T$240),2^32)+ROW($T$2:$T$240)/1000,ROWS($U$2:U201)),IFERROR(SEARCH(,$T$2:$T$240),2^32)+ROW($T$2:$T$240)/1000,0)))</f>
        <v>200</v>
      </c>
    </row>
    <row r="202" spans="1:21" ht="70.900000000000006" x14ac:dyDescent="0.45">
      <c r="A202" s="19">
        <v>201</v>
      </c>
      <c r="B202" s="20" t="s">
        <v>984</v>
      </c>
      <c r="C202" s="21" t="s">
        <v>246</v>
      </c>
      <c r="D202" s="19" t="s">
        <v>1781</v>
      </c>
      <c r="E202" s="18" t="s">
        <v>887</v>
      </c>
      <c r="F202" s="18" t="s">
        <v>921</v>
      </c>
      <c r="G202" s="18" t="s">
        <v>950</v>
      </c>
      <c r="H202" s="18" t="s">
        <v>1287</v>
      </c>
      <c r="I202" s="18" t="s">
        <v>996</v>
      </c>
      <c r="J202" s="18" t="s">
        <v>21</v>
      </c>
      <c r="K202" s="18" t="s">
        <v>1139</v>
      </c>
      <c r="L202" s="18" t="s">
        <v>1784</v>
      </c>
      <c r="M202" s="18" t="s">
        <v>126</v>
      </c>
      <c r="N202" s="18">
        <f>IF(ISNUMBER(SEARCH('Search for Assistance'!$C$6,DATA2!I202)),1,0)</f>
        <v>1</v>
      </c>
      <c r="O202" s="18">
        <f>IF(ISNUMBER(SEARCH('Search for Assistance'!$C$7,DATA2!J202)),1,0)</f>
        <v>1</v>
      </c>
      <c r="P202" s="18">
        <f>IF(ISNUMBER(SEARCH('Search for Assistance'!$C$8,DATA2!K202)),1,0)</f>
        <v>1</v>
      </c>
      <c r="Q202" s="18">
        <f>IF(ISNUMBER(SEARCH('Search for Assistance'!$C$9,DATA2!L202)),1,0)</f>
        <v>1</v>
      </c>
      <c r="R202" s="18">
        <f t="shared" si="14"/>
        <v>1</v>
      </c>
      <c r="S202" s="18">
        <v>201</v>
      </c>
      <c r="T202" s="18">
        <f t="shared" si="13"/>
        <v>201</v>
      </c>
      <c r="U202" s="18" cm="1">
        <f t="array" ref="U202">INDEX($T$2:$T$240,(MATCH(SMALL(IFERROR(SEARCH(,$T$2:$T$240),2^32)+ROW($T$2:$T$240)/1000,ROWS($U$2:U202)),IFERROR(SEARCH(,$T$2:$T$240),2^32)+ROW($T$2:$T$240)/1000,0)))</f>
        <v>201</v>
      </c>
    </row>
    <row r="203" spans="1:21" ht="70.900000000000006" x14ac:dyDescent="0.45">
      <c r="A203" s="19">
        <v>202</v>
      </c>
      <c r="B203" s="20" t="s">
        <v>247</v>
      </c>
      <c r="C203" s="21" t="s">
        <v>246</v>
      </c>
      <c r="D203" s="19" t="s">
        <v>1781</v>
      </c>
      <c r="E203" s="18" t="s">
        <v>115</v>
      </c>
      <c r="F203" s="18" t="s">
        <v>921</v>
      </c>
      <c r="G203" s="18" t="s">
        <v>116</v>
      </c>
      <c r="H203" s="18" t="s">
        <v>1287</v>
      </c>
      <c r="I203" s="18" t="s">
        <v>996</v>
      </c>
      <c r="J203" s="18" t="s">
        <v>993</v>
      </c>
      <c r="K203" s="18" t="s">
        <v>1139</v>
      </c>
      <c r="L203" s="18" t="s">
        <v>1784</v>
      </c>
      <c r="M203" s="18" t="s">
        <v>126</v>
      </c>
      <c r="N203" s="18">
        <f>IF(ISNUMBER(SEARCH('Search for Assistance'!$C$6,DATA2!I203)),1,0)</f>
        <v>1</v>
      </c>
      <c r="O203" s="18">
        <f>IF(ISNUMBER(SEARCH('Search for Assistance'!$C$7,DATA2!J203)),1,0)</f>
        <v>1</v>
      </c>
      <c r="P203" s="18">
        <f>IF(ISNUMBER(SEARCH('Search for Assistance'!$C$8,DATA2!K203)),1,0)</f>
        <v>1</v>
      </c>
      <c r="Q203" s="18">
        <f>IF(ISNUMBER(SEARCH('Search for Assistance'!$C$9,DATA2!L203)),1,0)</f>
        <v>1</v>
      </c>
      <c r="R203" s="18">
        <f t="shared" si="14"/>
        <v>1</v>
      </c>
      <c r="S203" s="18">
        <v>202</v>
      </c>
      <c r="T203" s="18">
        <f t="shared" si="13"/>
        <v>202</v>
      </c>
      <c r="U203" s="18" cm="1">
        <f t="array" ref="U203">INDEX($T$2:$T$240,(MATCH(SMALL(IFERROR(SEARCH(,$T$2:$T$240),2^32)+ROW($T$2:$T$240)/1000,ROWS($U$2:U203)),IFERROR(SEARCH(,$T$2:$T$240),2^32)+ROW($T$2:$T$240)/1000,0)))</f>
        <v>202</v>
      </c>
    </row>
    <row r="204" spans="1:21" ht="47.25" x14ac:dyDescent="0.45">
      <c r="A204" s="19">
        <v>203</v>
      </c>
      <c r="B204" s="20" t="s">
        <v>986</v>
      </c>
      <c r="C204" s="21" t="s">
        <v>980</v>
      </c>
      <c r="D204" s="19" t="s">
        <v>1782</v>
      </c>
      <c r="E204" s="18" t="s">
        <v>888</v>
      </c>
      <c r="F204" s="18" t="s">
        <v>922</v>
      </c>
      <c r="G204" s="18" t="s">
        <v>668</v>
      </c>
      <c r="H204" s="18" t="s">
        <v>1288</v>
      </c>
      <c r="I204" s="18" t="s">
        <v>996</v>
      </c>
      <c r="J204" s="18" t="s">
        <v>21</v>
      </c>
      <c r="K204" s="18" t="s">
        <v>828</v>
      </c>
      <c r="L204" s="18" t="s">
        <v>1722</v>
      </c>
      <c r="M204" s="18" t="s">
        <v>126</v>
      </c>
      <c r="N204" s="18">
        <f>IF(ISNUMBER(SEARCH('Search for Assistance'!$C$6,DATA2!I204)),1,0)</f>
        <v>1</v>
      </c>
      <c r="O204" s="18">
        <f>IF(ISNUMBER(SEARCH('Search for Assistance'!$C$7,DATA2!J204)),1,0)</f>
        <v>1</v>
      </c>
      <c r="P204" s="18">
        <f>IF(ISNUMBER(SEARCH('Search for Assistance'!$C$8,DATA2!K204)),1,0)</f>
        <v>1</v>
      </c>
      <c r="Q204" s="18">
        <f>IF(ISNUMBER(SEARCH('Search for Assistance'!$C$9,DATA2!L204)),1,0)</f>
        <v>1</v>
      </c>
      <c r="R204" s="18">
        <f t="shared" si="14"/>
        <v>1</v>
      </c>
      <c r="S204" s="18">
        <v>203</v>
      </c>
      <c r="T204" s="18">
        <f t="shared" si="13"/>
        <v>203</v>
      </c>
      <c r="U204" s="18" cm="1">
        <f t="array" ref="U204">INDEX($T$2:$T$240,(MATCH(SMALL(IFERROR(SEARCH(,$T$2:$T$240),2^32)+ROW($T$2:$T$240)/1000,ROWS($U$2:U204)),IFERROR(SEARCH(,$T$2:$T$240),2^32)+ROW($T$2:$T$240)/1000,0)))</f>
        <v>203</v>
      </c>
    </row>
    <row r="205" spans="1:21" ht="15.75" x14ac:dyDescent="0.45">
      <c r="A205" s="19">
        <v>204</v>
      </c>
      <c r="B205" s="20" t="s">
        <v>985</v>
      </c>
      <c r="C205" s="21" t="s">
        <v>984</v>
      </c>
      <c r="D205" s="19" t="s">
        <v>1789</v>
      </c>
      <c r="E205" s="18" t="s">
        <v>557</v>
      </c>
      <c r="F205" s="18" t="s">
        <v>789</v>
      </c>
      <c r="G205" s="18" t="s">
        <v>954</v>
      </c>
      <c r="H205" s="18" t="s">
        <v>1289</v>
      </c>
      <c r="I205" s="18" t="s">
        <v>996</v>
      </c>
      <c r="J205" s="18" t="s">
        <v>21</v>
      </c>
      <c r="K205" s="18" t="s">
        <v>165</v>
      </c>
      <c r="L205" s="18" t="s">
        <v>1664</v>
      </c>
      <c r="M205" s="18" t="s">
        <v>126</v>
      </c>
      <c r="N205" s="18">
        <f>IF(ISNUMBER(SEARCH('Search for Assistance'!$C$6,DATA2!I205)),1,0)</f>
        <v>1</v>
      </c>
      <c r="O205" s="18">
        <f>IF(ISNUMBER(SEARCH('Search for Assistance'!$C$7,DATA2!J205)),1,0)</f>
        <v>1</v>
      </c>
      <c r="P205" s="18">
        <f>IF(ISNUMBER(SEARCH('Search for Assistance'!$C$8,DATA2!K205)),1,0)</f>
        <v>1</v>
      </c>
      <c r="Q205" s="18">
        <f>IF(ISNUMBER(SEARCH('Search for Assistance'!$C$9,DATA2!L205)),1,0)</f>
        <v>1</v>
      </c>
      <c r="R205" s="18">
        <f t="shared" si="14"/>
        <v>1</v>
      </c>
      <c r="S205" s="18">
        <v>204</v>
      </c>
      <c r="T205" s="18">
        <f t="shared" si="13"/>
        <v>204</v>
      </c>
      <c r="U205" s="18" cm="1">
        <f t="array" ref="U205">INDEX($T$2:$T$240,(MATCH(SMALL(IFERROR(SEARCH(,$T$2:$T$240),2^32)+ROW($T$2:$T$240)/1000,ROWS($U$2:U205)),IFERROR(SEARCH(,$T$2:$T$240),2^32)+ROW($T$2:$T$240)/1000,0)))</f>
        <v>204</v>
      </c>
    </row>
    <row r="206" spans="1:21" ht="102.4" x14ac:dyDescent="0.45">
      <c r="A206" s="19">
        <v>205</v>
      </c>
      <c r="B206" s="20" t="s">
        <v>982</v>
      </c>
      <c r="C206" s="21" t="s">
        <v>247</v>
      </c>
      <c r="D206" s="19" t="s">
        <v>1790</v>
      </c>
      <c r="E206" s="18" t="s">
        <v>117</v>
      </c>
      <c r="F206" s="18" t="s">
        <v>925</v>
      </c>
      <c r="G206" s="18" t="s">
        <v>118</v>
      </c>
      <c r="H206" s="18" t="s">
        <v>1791</v>
      </c>
      <c r="I206" s="18" t="s">
        <v>996</v>
      </c>
      <c r="J206" s="18" t="s">
        <v>1424</v>
      </c>
      <c r="K206" s="18" t="s">
        <v>1140</v>
      </c>
      <c r="L206" s="18" t="s">
        <v>1788</v>
      </c>
      <c r="M206" s="18" t="s">
        <v>126</v>
      </c>
      <c r="N206" s="18">
        <f>IF(ISNUMBER(SEARCH('Search for Assistance'!$C$6,DATA2!I206)),1,0)</f>
        <v>1</v>
      </c>
      <c r="O206" s="18">
        <f>IF(ISNUMBER(SEARCH('Search for Assistance'!$C$7,DATA2!J206)),1,0)</f>
        <v>1</v>
      </c>
      <c r="P206" s="18">
        <f>IF(ISNUMBER(SEARCH('Search for Assistance'!$C$8,DATA2!K206)),1,0)</f>
        <v>1</v>
      </c>
      <c r="Q206" s="18">
        <f>IF(ISNUMBER(SEARCH('Search for Assistance'!$C$9,DATA2!L206)),1,0)</f>
        <v>1</v>
      </c>
      <c r="R206" s="18">
        <f t="shared" si="14"/>
        <v>1</v>
      </c>
      <c r="S206" s="18">
        <v>205</v>
      </c>
      <c r="T206" s="18">
        <f t="shared" si="13"/>
        <v>205</v>
      </c>
      <c r="U206" s="18" cm="1">
        <f t="array" ref="U206">INDEX($T$2:$T$240,(MATCH(SMALL(IFERROR(SEARCH(,$T$2:$T$240),2^32)+ROW($T$2:$T$240)/1000,ROWS($U$2:U206)),IFERROR(SEARCH(,$T$2:$T$240),2^32)+ROW($T$2:$T$240)/1000,0)))</f>
        <v>205</v>
      </c>
    </row>
    <row r="207" spans="1:21" ht="31.5" x14ac:dyDescent="0.45">
      <c r="A207" s="19">
        <v>206</v>
      </c>
      <c r="B207" s="20" t="s">
        <v>983</v>
      </c>
      <c r="C207" s="21" t="s">
        <v>986</v>
      </c>
      <c r="D207" s="19" t="s">
        <v>1790</v>
      </c>
      <c r="E207" s="18" t="s">
        <v>892</v>
      </c>
      <c r="F207" s="18" t="s">
        <v>926</v>
      </c>
      <c r="G207" s="18" t="s">
        <v>955</v>
      </c>
      <c r="H207" s="18" t="s">
        <v>1290</v>
      </c>
      <c r="I207" s="18" t="s">
        <v>1043</v>
      </c>
      <c r="J207" s="18" t="s">
        <v>21</v>
      </c>
      <c r="K207" s="18" t="s">
        <v>208</v>
      </c>
      <c r="L207" s="18" t="s">
        <v>1785</v>
      </c>
      <c r="M207" s="18" t="s">
        <v>126</v>
      </c>
      <c r="N207" s="18">
        <f>IF(ISNUMBER(SEARCH('Search for Assistance'!$C$6,DATA2!I207)),1,0)</f>
        <v>1</v>
      </c>
      <c r="O207" s="18">
        <f>IF(ISNUMBER(SEARCH('Search for Assistance'!$C$7,DATA2!J207)),1,0)</f>
        <v>1</v>
      </c>
      <c r="P207" s="18">
        <f>IF(ISNUMBER(SEARCH('Search for Assistance'!$C$8,DATA2!K207)),1,0)</f>
        <v>1</v>
      </c>
      <c r="Q207" s="18">
        <f>IF(ISNUMBER(SEARCH('Search for Assistance'!$C$9,DATA2!L207)),1,0)</f>
        <v>1</v>
      </c>
      <c r="R207" s="18">
        <f t="shared" si="14"/>
        <v>1</v>
      </c>
      <c r="S207" s="18">
        <v>206</v>
      </c>
      <c r="T207" s="18">
        <f t="shared" si="13"/>
        <v>206</v>
      </c>
      <c r="U207" s="18" cm="1">
        <f t="array" ref="U207">INDEX($T$2:$T$240,(MATCH(SMALL(IFERROR(SEARCH(,$T$2:$T$240),2^32)+ROW($T$2:$T$240)/1000,ROWS($U$2:U207)),IFERROR(SEARCH(,$T$2:$T$240),2^32)+ROW($T$2:$T$240)/1000,0)))</f>
        <v>206</v>
      </c>
    </row>
    <row r="208" spans="1:21" ht="23.65" x14ac:dyDescent="0.45">
      <c r="A208" s="19">
        <v>207</v>
      </c>
      <c r="B208" s="20" t="s">
        <v>981</v>
      </c>
      <c r="C208" s="21" t="s">
        <v>985</v>
      </c>
      <c r="D208" s="19" t="s">
        <v>1790</v>
      </c>
      <c r="E208" s="18" t="s">
        <v>892</v>
      </c>
      <c r="F208" s="18" t="s">
        <v>925</v>
      </c>
      <c r="G208" s="18" t="s">
        <v>955</v>
      </c>
      <c r="H208" s="18" t="s">
        <v>1298</v>
      </c>
      <c r="I208" s="18" t="s">
        <v>996</v>
      </c>
      <c r="J208" s="18" t="s">
        <v>21</v>
      </c>
      <c r="K208" s="18" t="s">
        <v>186</v>
      </c>
      <c r="L208" s="18" t="s">
        <v>1641</v>
      </c>
      <c r="M208" s="18" t="s">
        <v>126</v>
      </c>
      <c r="N208" s="18">
        <f>IF(ISNUMBER(SEARCH('Search for Assistance'!$C$6,DATA2!I208)),1,0)</f>
        <v>1</v>
      </c>
      <c r="O208" s="18">
        <f>IF(ISNUMBER(SEARCH('Search for Assistance'!$C$7,DATA2!J208)),1,0)</f>
        <v>1</v>
      </c>
      <c r="P208" s="18">
        <f>IF(ISNUMBER(SEARCH('Search for Assistance'!$C$8,DATA2!K208)),1,0)</f>
        <v>1</v>
      </c>
      <c r="Q208" s="18">
        <f>IF(ISNUMBER(SEARCH('Search for Assistance'!$C$9,DATA2!L208)),1,0)</f>
        <v>1</v>
      </c>
      <c r="R208" s="18">
        <f t="shared" si="14"/>
        <v>1</v>
      </c>
      <c r="S208" s="18">
        <v>207</v>
      </c>
      <c r="T208" s="18">
        <f t="shared" si="13"/>
        <v>207</v>
      </c>
      <c r="U208" s="18" cm="1">
        <f t="array" ref="U208">INDEX($T$2:$T$240,(MATCH(SMALL(IFERROR(SEARCH(,$T$2:$T$240),2^32)+ROW($T$2:$T$240)/1000,ROWS($U$2:U208)),IFERROR(SEARCH(,$T$2:$T$240),2^32)+ROW($T$2:$T$240)/1000,0)))</f>
        <v>207</v>
      </c>
    </row>
    <row r="209" spans="1:21" ht="15.75" x14ac:dyDescent="0.45">
      <c r="A209" s="19">
        <v>208</v>
      </c>
      <c r="B209" s="20" t="s">
        <v>987</v>
      </c>
      <c r="C209" s="21" t="s">
        <v>982</v>
      </c>
      <c r="D209" s="19" t="s">
        <v>1792</v>
      </c>
      <c r="E209" s="18" t="s">
        <v>890</v>
      </c>
      <c r="F209" s="18" t="s">
        <v>794</v>
      </c>
      <c r="G209" s="18" t="s">
        <v>952</v>
      </c>
      <c r="H209" s="18" t="s">
        <v>1291</v>
      </c>
      <c r="I209" s="18" t="s">
        <v>1043</v>
      </c>
      <c r="J209" s="18" t="s">
        <v>21</v>
      </c>
      <c r="K209" s="18" t="s">
        <v>1356</v>
      </c>
      <c r="L209" s="18" t="s">
        <v>1319</v>
      </c>
      <c r="M209" s="18" t="s">
        <v>126</v>
      </c>
      <c r="N209" s="18">
        <f>IF(ISNUMBER(SEARCH('Search for Assistance'!$C$6,DATA2!I209)),1,0)</f>
        <v>1</v>
      </c>
      <c r="O209" s="18">
        <f>IF(ISNUMBER(SEARCH('Search for Assistance'!$C$7,DATA2!J209)),1,0)</f>
        <v>1</v>
      </c>
      <c r="P209" s="18">
        <f>IF(ISNUMBER(SEARCH('Search for Assistance'!$C$8,DATA2!K209)),1,0)</f>
        <v>1</v>
      </c>
      <c r="Q209" s="18">
        <f>IF(ISNUMBER(SEARCH('Search for Assistance'!$C$9,DATA2!L209)),1,0)</f>
        <v>1</v>
      </c>
      <c r="R209" s="18">
        <f t="shared" si="14"/>
        <v>1</v>
      </c>
      <c r="S209" s="18">
        <v>208</v>
      </c>
      <c r="T209" s="18">
        <f t="shared" si="13"/>
        <v>208</v>
      </c>
      <c r="U209" s="18" cm="1">
        <f t="array" ref="U209">INDEX($T$2:$T$240,(MATCH(SMALL(IFERROR(SEARCH(,$T$2:$T$240),2^32)+ROW($T$2:$T$240)/1000,ROWS($U$2:U209)),IFERROR(SEARCH(,$T$2:$T$240),2^32)+ROW($T$2:$T$240)/1000,0)))</f>
        <v>208</v>
      </c>
    </row>
    <row r="210" spans="1:21" ht="31.5" x14ac:dyDescent="0.45">
      <c r="A210" s="19">
        <v>209</v>
      </c>
      <c r="B210" s="20" t="s">
        <v>243</v>
      </c>
      <c r="C210" s="21" t="s">
        <v>983</v>
      </c>
      <c r="D210" s="19" t="s">
        <v>1793</v>
      </c>
      <c r="E210" s="18" t="s">
        <v>891</v>
      </c>
      <c r="F210" s="18" t="s">
        <v>924</v>
      </c>
      <c r="G210" s="18" t="s">
        <v>953</v>
      </c>
      <c r="H210" s="18" t="s">
        <v>1292</v>
      </c>
      <c r="I210" s="18" t="s">
        <v>1043</v>
      </c>
      <c r="J210" s="18" t="s">
        <v>21</v>
      </c>
      <c r="K210" s="18" t="s">
        <v>1356</v>
      </c>
      <c r="L210" s="18" t="s">
        <v>1515</v>
      </c>
      <c r="M210" s="18" t="s">
        <v>126</v>
      </c>
      <c r="N210" s="18">
        <f>IF(ISNUMBER(SEARCH('Search for Assistance'!$C$6,DATA2!I210)),1,0)</f>
        <v>1</v>
      </c>
      <c r="O210" s="18">
        <f>IF(ISNUMBER(SEARCH('Search for Assistance'!$C$7,DATA2!J210)),1,0)</f>
        <v>1</v>
      </c>
      <c r="P210" s="18">
        <f>IF(ISNUMBER(SEARCH('Search for Assistance'!$C$8,DATA2!K210)),1,0)</f>
        <v>1</v>
      </c>
      <c r="Q210" s="18">
        <f>IF(ISNUMBER(SEARCH('Search for Assistance'!$C$9,DATA2!L210)),1,0)</f>
        <v>1</v>
      </c>
      <c r="R210" s="18">
        <f t="shared" si="14"/>
        <v>1</v>
      </c>
      <c r="S210" s="18">
        <v>209</v>
      </c>
      <c r="T210" s="18">
        <f t="shared" si="13"/>
        <v>209</v>
      </c>
      <c r="U210" s="18" cm="1">
        <f t="array" ref="U210">INDEX($T$2:$T$240,(MATCH(SMALL(IFERROR(SEARCH(,$T$2:$T$240),2^32)+ROW($T$2:$T$240)/1000,ROWS($U$2:U210)),IFERROR(SEARCH(,$T$2:$T$240),2^32)+ROW($T$2:$T$240)/1000,0)))</f>
        <v>209</v>
      </c>
    </row>
    <row r="211" spans="1:21" ht="23.65" x14ac:dyDescent="0.45">
      <c r="A211" s="19">
        <v>210</v>
      </c>
      <c r="B211" s="20" t="s">
        <v>243</v>
      </c>
      <c r="C211" s="21" t="s">
        <v>981</v>
      </c>
      <c r="D211" s="19" t="s">
        <v>460</v>
      </c>
      <c r="E211" s="18" t="s">
        <v>889</v>
      </c>
      <c r="F211" s="18" t="s">
        <v>923</v>
      </c>
      <c r="G211" s="18" t="s">
        <v>951</v>
      </c>
      <c r="H211" s="18" t="s">
        <v>1293</v>
      </c>
      <c r="I211" s="18" t="s">
        <v>996</v>
      </c>
      <c r="J211" s="18" t="s">
        <v>21</v>
      </c>
      <c r="K211" s="18" t="s">
        <v>1022</v>
      </c>
      <c r="L211" s="18" t="s">
        <v>1786</v>
      </c>
      <c r="M211" s="18" t="s">
        <v>126</v>
      </c>
      <c r="N211" s="18">
        <f>IF(ISNUMBER(SEARCH('Search for Assistance'!$C$6,DATA2!I211)),1,0)</f>
        <v>1</v>
      </c>
      <c r="O211" s="18">
        <f>IF(ISNUMBER(SEARCH('Search for Assistance'!$C$7,DATA2!J211)),1,0)</f>
        <v>1</v>
      </c>
      <c r="P211" s="18">
        <f>IF(ISNUMBER(SEARCH('Search for Assistance'!$C$8,DATA2!K211)),1,0)</f>
        <v>1</v>
      </c>
      <c r="Q211" s="18">
        <f>IF(ISNUMBER(SEARCH('Search for Assistance'!$C$9,DATA2!L211)),1,0)</f>
        <v>1</v>
      </c>
      <c r="R211" s="18">
        <f t="shared" si="14"/>
        <v>1</v>
      </c>
      <c r="S211" s="18">
        <v>210</v>
      </c>
      <c r="T211" s="18">
        <f t="shared" si="13"/>
        <v>210</v>
      </c>
      <c r="U211" s="18" cm="1">
        <f t="array" ref="U211">INDEX($T$2:$T$240,(MATCH(SMALL(IFERROR(SEARCH(,$T$2:$T$240),2^32)+ROW($T$2:$T$240)/1000,ROWS($U$2:U211)),IFERROR(SEARCH(,$T$2:$T$240),2^32)+ROW($T$2:$T$240)/1000,0)))</f>
        <v>210</v>
      </c>
    </row>
    <row r="212" spans="1:21" ht="39.4" x14ac:dyDescent="0.45">
      <c r="A212" s="19">
        <v>211</v>
      </c>
      <c r="B212" s="20" t="s">
        <v>243</v>
      </c>
      <c r="C212" s="21" t="s">
        <v>987</v>
      </c>
      <c r="D212" s="19" t="s">
        <v>1794</v>
      </c>
      <c r="E212" s="18" t="s">
        <v>893</v>
      </c>
      <c r="F212" s="18" t="s">
        <v>927</v>
      </c>
      <c r="G212" s="18" t="s">
        <v>956</v>
      </c>
      <c r="H212" s="18" t="s">
        <v>1294</v>
      </c>
      <c r="I212" s="18" t="s">
        <v>996</v>
      </c>
      <c r="J212" s="18" t="s">
        <v>21</v>
      </c>
      <c r="K212" s="18" t="s">
        <v>1141</v>
      </c>
      <c r="L212" s="18" t="s">
        <v>1787</v>
      </c>
      <c r="M212" s="18" t="s">
        <v>126</v>
      </c>
      <c r="N212" s="18">
        <f>IF(ISNUMBER(SEARCH('Search for Assistance'!$C$6,DATA2!I212)),1,0)</f>
        <v>1</v>
      </c>
      <c r="O212" s="18">
        <f>IF(ISNUMBER(SEARCH('Search for Assistance'!$C$7,DATA2!J212)),1,0)</f>
        <v>1</v>
      </c>
      <c r="P212" s="18">
        <f>IF(ISNUMBER(SEARCH('Search for Assistance'!$C$8,DATA2!K212)),1,0)</f>
        <v>1</v>
      </c>
      <c r="Q212" s="18">
        <f>IF(ISNUMBER(SEARCH('Search for Assistance'!$C$9,DATA2!L212)),1,0)</f>
        <v>1</v>
      </c>
      <c r="R212" s="18">
        <f t="shared" si="14"/>
        <v>1</v>
      </c>
      <c r="S212" s="18">
        <v>211</v>
      </c>
      <c r="T212" s="18">
        <f t="shared" si="13"/>
        <v>211</v>
      </c>
      <c r="U212" s="18" cm="1">
        <f t="array" ref="U212">INDEX($T$2:$T$240,(MATCH(SMALL(IFERROR(SEARCH(,$T$2:$T$240),2^32)+ROW($T$2:$T$240)/1000,ROWS($U$2:U212)),IFERROR(SEARCH(,$T$2:$T$240),2^32)+ROW($T$2:$T$240)/1000,0)))</f>
        <v>211</v>
      </c>
    </row>
    <row r="213" spans="1:21" ht="55.15" x14ac:dyDescent="0.45">
      <c r="A213" s="19">
        <v>212</v>
      </c>
      <c r="B213" s="20" t="s">
        <v>248</v>
      </c>
      <c r="C213" s="21" t="s">
        <v>248</v>
      </c>
      <c r="D213" s="19" t="s">
        <v>1795</v>
      </c>
      <c r="E213" s="18" t="s">
        <v>523</v>
      </c>
      <c r="F213" s="18" t="s">
        <v>747</v>
      </c>
      <c r="G213" s="18" t="s">
        <v>629</v>
      </c>
      <c r="H213" s="18" t="s">
        <v>1295</v>
      </c>
      <c r="I213" s="18" t="s">
        <v>1061</v>
      </c>
      <c r="J213" s="18" t="s">
        <v>21</v>
      </c>
      <c r="K213" s="18" t="s">
        <v>1127</v>
      </c>
      <c r="L213" s="18" t="s">
        <v>1744</v>
      </c>
      <c r="M213" s="18" t="s">
        <v>126</v>
      </c>
      <c r="N213" s="18">
        <f>IF(ISNUMBER(SEARCH('Search for Assistance'!$C$6,DATA2!I213)),1,0)</f>
        <v>1</v>
      </c>
      <c r="O213" s="18">
        <f>IF(ISNUMBER(SEARCH('Search for Assistance'!$C$7,DATA2!J213)),1,0)</f>
        <v>1</v>
      </c>
      <c r="P213" s="18">
        <f>IF(ISNUMBER(SEARCH('Search for Assistance'!$C$8,DATA2!K213)),1,0)</f>
        <v>1</v>
      </c>
      <c r="Q213" s="18">
        <f>IF(ISNUMBER(SEARCH('Search for Assistance'!$C$9,DATA2!L213)),1,0)</f>
        <v>1</v>
      </c>
      <c r="R213" s="18">
        <f t="shared" si="14"/>
        <v>1</v>
      </c>
      <c r="S213" s="18">
        <v>212</v>
      </c>
      <c r="T213" s="18">
        <f t="shared" si="13"/>
        <v>212</v>
      </c>
      <c r="U213" s="18" cm="1">
        <f t="array" ref="U213">INDEX($T$2:$T$240,(MATCH(SMALL(IFERROR(SEARCH(,$T$2:$T$240),2^32)+ROW($T$2:$T$240)/1000,ROWS($U$2:U213)),IFERROR(SEARCH(,$T$2:$T$240),2^32)+ROW($T$2:$T$240)/1000,0)))</f>
        <v>212</v>
      </c>
    </row>
    <row r="214" spans="1:21" ht="55.15" x14ac:dyDescent="0.45">
      <c r="A214" s="19">
        <v>213</v>
      </c>
      <c r="B214" s="20" t="s">
        <v>248</v>
      </c>
      <c r="C214" s="21" t="s">
        <v>248</v>
      </c>
      <c r="D214" s="19" t="s">
        <v>1795</v>
      </c>
      <c r="E214" s="18" t="s">
        <v>868</v>
      </c>
      <c r="F214" s="18" t="s">
        <v>747</v>
      </c>
      <c r="G214" s="18" t="s">
        <v>119</v>
      </c>
      <c r="H214" s="18" t="s">
        <v>1295</v>
      </c>
      <c r="I214" s="18" t="s">
        <v>1061</v>
      </c>
      <c r="J214" s="18" t="s">
        <v>993</v>
      </c>
      <c r="K214" s="18" t="s">
        <v>1127</v>
      </c>
      <c r="L214" s="18" t="s">
        <v>1744</v>
      </c>
      <c r="M214" s="18" t="s">
        <v>126</v>
      </c>
      <c r="N214" s="18">
        <f>IF(ISNUMBER(SEARCH('Search for Assistance'!$C$6,DATA2!I214)),1,0)</f>
        <v>1</v>
      </c>
      <c r="O214" s="18">
        <f>IF(ISNUMBER(SEARCH('Search for Assistance'!$C$7,DATA2!J214)),1,0)</f>
        <v>1</v>
      </c>
      <c r="P214" s="18">
        <f>IF(ISNUMBER(SEARCH('Search for Assistance'!$C$8,DATA2!K214)),1,0)</f>
        <v>1</v>
      </c>
      <c r="Q214" s="18">
        <f>IF(ISNUMBER(SEARCH('Search for Assistance'!$C$9,DATA2!L214)),1,0)</f>
        <v>1</v>
      </c>
      <c r="R214" s="18">
        <f t="shared" si="14"/>
        <v>1</v>
      </c>
      <c r="S214" s="18">
        <v>213</v>
      </c>
      <c r="T214" s="18">
        <f t="shared" si="13"/>
        <v>213</v>
      </c>
      <c r="U214" s="18" cm="1">
        <f t="array" ref="U214">INDEX($T$2:$T$240,(MATCH(SMALL(IFERROR(SEARCH(,$T$2:$T$240),2^32)+ROW($T$2:$T$240)/1000,ROWS($U$2:U214)),IFERROR(SEARCH(,$T$2:$T$240),2^32)+ROW($T$2:$T$240)/1000,0)))</f>
        <v>213</v>
      </c>
    </row>
    <row r="215" spans="1:21" ht="47.25" x14ac:dyDescent="0.45">
      <c r="A215" s="19">
        <v>214</v>
      </c>
      <c r="B215" s="20" t="s">
        <v>250</v>
      </c>
      <c r="C215" s="21" t="s">
        <v>250</v>
      </c>
      <c r="D215" s="19" t="s">
        <v>1796</v>
      </c>
      <c r="E215" s="18" t="s">
        <v>866</v>
      </c>
      <c r="F215" s="18" t="s">
        <v>817</v>
      </c>
      <c r="G215" s="18" t="s">
        <v>123</v>
      </c>
      <c r="H215" s="18" t="s">
        <v>1296</v>
      </c>
      <c r="I215" s="18" t="s">
        <v>1071</v>
      </c>
      <c r="J215" s="18" t="s">
        <v>993</v>
      </c>
      <c r="K215" s="18" t="s">
        <v>1144</v>
      </c>
      <c r="L215" s="18" t="s">
        <v>1743</v>
      </c>
      <c r="M215" s="18" t="s">
        <v>126</v>
      </c>
      <c r="N215" s="18">
        <f>IF(ISNUMBER(SEARCH('Search for Assistance'!$C$6,DATA2!I215)),1,0)</f>
        <v>1</v>
      </c>
      <c r="O215" s="18">
        <f>IF(ISNUMBER(SEARCH('Search for Assistance'!$C$7,DATA2!J215)),1,0)</f>
        <v>1</v>
      </c>
      <c r="P215" s="18">
        <f>IF(ISNUMBER(SEARCH('Search for Assistance'!$C$8,DATA2!K215)),1,0)</f>
        <v>1</v>
      </c>
      <c r="Q215" s="18">
        <f>IF(ISNUMBER(SEARCH('Search for Assistance'!$C$9,DATA2!L215)),1,0)</f>
        <v>1</v>
      </c>
      <c r="R215" s="18">
        <f t="shared" si="14"/>
        <v>1</v>
      </c>
      <c r="S215" s="18">
        <v>214</v>
      </c>
      <c r="T215" s="18">
        <f t="shared" si="13"/>
        <v>214</v>
      </c>
      <c r="U215" s="18" cm="1">
        <f t="array" ref="U215">INDEX($T$2:$T$240,(MATCH(SMALL(IFERROR(SEARCH(,$T$2:$T$240),2^32)+ROW($T$2:$T$240)/1000,ROWS($U$2:U215)),IFERROR(SEARCH(,$T$2:$T$240),2^32)+ROW($T$2:$T$240)/1000,0)))</f>
        <v>214</v>
      </c>
    </row>
    <row r="216" spans="1:21" ht="47.25" x14ac:dyDescent="0.45">
      <c r="A216" s="19">
        <v>215</v>
      </c>
      <c r="B216" s="20" t="s">
        <v>250</v>
      </c>
      <c r="C216" s="21" t="s">
        <v>250</v>
      </c>
      <c r="D216" s="19" t="s">
        <v>1796</v>
      </c>
      <c r="E216" s="18" t="s">
        <v>124</v>
      </c>
      <c r="F216" s="18" t="s">
        <v>817</v>
      </c>
      <c r="G216" s="18" t="s">
        <v>125</v>
      </c>
      <c r="H216" s="18" t="s">
        <v>1296</v>
      </c>
      <c r="I216" s="18" t="s">
        <v>1071</v>
      </c>
      <c r="J216" s="18" t="s">
        <v>993</v>
      </c>
      <c r="K216" s="18" t="s">
        <v>1144</v>
      </c>
      <c r="L216" s="18" t="s">
        <v>1743</v>
      </c>
      <c r="M216" s="18" t="s">
        <v>126</v>
      </c>
      <c r="N216" s="18">
        <f>IF(ISNUMBER(SEARCH('Search for Assistance'!$C$6,DATA2!I216)),1,0)</f>
        <v>1</v>
      </c>
      <c r="O216" s="18">
        <f>IF(ISNUMBER(SEARCH('Search for Assistance'!$C$7,DATA2!J216)),1,0)</f>
        <v>1</v>
      </c>
      <c r="P216" s="18">
        <f>IF(ISNUMBER(SEARCH('Search for Assistance'!$C$8,DATA2!K216)),1,0)</f>
        <v>1</v>
      </c>
      <c r="Q216" s="18">
        <f>IF(ISNUMBER(SEARCH('Search for Assistance'!$C$9,DATA2!L216)),1,0)</f>
        <v>1</v>
      </c>
      <c r="R216" s="18">
        <f t="shared" si="14"/>
        <v>1</v>
      </c>
      <c r="S216" s="18">
        <v>215</v>
      </c>
      <c r="T216" s="18">
        <f t="shared" si="13"/>
        <v>215</v>
      </c>
      <c r="U216" s="18" cm="1">
        <f t="array" ref="U216">INDEX($T$2:$T$240,(MATCH(SMALL(IFERROR(SEARCH(,$T$2:$T$240),2^32)+ROW($T$2:$T$240)/1000,ROWS($U$2:U216)),IFERROR(SEARCH(,$T$2:$T$240),2^32)+ROW($T$2:$T$240)/1000,0)))</f>
        <v>215</v>
      </c>
    </row>
    <row r="217" spans="1:21" ht="47.25" x14ac:dyDescent="0.45">
      <c r="A217" s="19">
        <v>216</v>
      </c>
      <c r="B217" s="20" t="s">
        <v>250</v>
      </c>
      <c r="C217" s="21" t="s">
        <v>250</v>
      </c>
      <c r="D217" s="19" t="s">
        <v>1796</v>
      </c>
      <c r="E217" s="18" t="s">
        <v>865</v>
      </c>
      <c r="F217" s="18" t="s">
        <v>817</v>
      </c>
      <c r="G217" s="18" t="s">
        <v>122</v>
      </c>
      <c r="H217" s="18" t="s">
        <v>1296</v>
      </c>
      <c r="I217" s="18" t="s">
        <v>1071</v>
      </c>
      <c r="J217" s="18" t="s">
        <v>993</v>
      </c>
      <c r="K217" s="18" t="s">
        <v>1144</v>
      </c>
      <c r="L217" s="18" t="s">
        <v>1743</v>
      </c>
      <c r="M217" s="18" t="s">
        <v>126</v>
      </c>
      <c r="N217" s="18">
        <f>IF(ISNUMBER(SEARCH('Search for Assistance'!$C$6,DATA2!I217)),1,0)</f>
        <v>1</v>
      </c>
      <c r="O217" s="18">
        <f>IF(ISNUMBER(SEARCH('Search for Assistance'!$C$7,DATA2!J217)),1,0)</f>
        <v>1</v>
      </c>
      <c r="P217" s="18">
        <f>IF(ISNUMBER(SEARCH('Search for Assistance'!$C$8,DATA2!K217)),1,0)</f>
        <v>1</v>
      </c>
      <c r="Q217" s="18">
        <f>IF(ISNUMBER(SEARCH('Search for Assistance'!$C$9,DATA2!L217)),1,0)</f>
        <v>1</v>
      </c>
      <c r="R217" s="18">
        <f t="shared" si="14"/>
        <v>1</v>
      </c>
      <c r="S217" s="18">
        <v>216</v>
      </c>
      <c r="T217" s="18">
        <f t="shared" si="13"/>
        <v>216</v>
      </c>
      <c r="U217" s="18" cm="1">
        <f t="array" ref="U217">INDEX($T$2:$T$240,(MATCH(SMALL(IFERROR(SEARCH(,$T$2:$T$240),2^32)+ROW($T$2:$T$240)/1000,ROWS($U$2:U217)),IFERROR(SEARCH(,$T$2:$T$240),2^32)+ROW($T$2:$T$240)/1000,0)))</f>
        <v>216</v>
      </c>
    </row>
    <row r="218" spans="1:21" ht="47.25" x14ac:dyDescent="0.45">
      <c r="A218" s="19">
        <v>217</v>
      </c>
      <c r="B218" s="20" t="s">
        <v>250</v>
      </c>
      <c r="C218" s="21" t="s">
        <v>250</v>
      </c>
      <c r="D218" s="19" t="s">
        <v>1796</v>
      </c>
      <c r="E218" s="18" t="s">
        <v>864</v>
      </c>
      <c r="F218" s="18" t="s">
        <v>817</v>
      </c>
      <c r="G218" s="18" t="s">
        <v>122</v>
      </c>
      <c r="H218" s="18" t="s">
        <v>1296</v>
      </c>
      <c r="I218" s="18" t="s">
        <v>1071</v>
      </c>
      <c r="J218" s="18" t="s">
        <v>993</v>
      </c>
      <c r="K218" s="18" t="s">
        <v>1144</v>
      </c>
      <c r="L218" s="18" t="s">
        <v>1743</v>
      </c>
      <c r="M218" s="18" t="s">
        <v>126</v>
      </c>
      <c r="N218" s="18">
        <f>IF(ISNUMBER(SEARCH('Search for Assistance'!$C$6,DATA2!I218)),1,0)</f>
        <v>1</v>
      </c>
      <c r="O218" s="18">
        <f>IF(ISNUMBER(SEARCH('Search for Assistance'!$C$7,DATA2!J218)),1,0)</f>
        <v>1</v>
      </c>
      <c r="P218" s="18">
        <f>IF(ISNUMBER(SEARCH('Search for Assistance'!$C$8,DATA2!K218)),1,0)</f>
        <v>1</v>
      </c>
      <c r="Q218" s="18">
        <f>IF(ISNUMBER(SEARCH('Search for Assistance'!$C$9,DATA2!L218)),1,0)</f>
        <v>1</v>
      </c>
      <c r="R218" s="18">
        <f t="shared" si="14"/>
        <v>1</v>
      </c>
      <c r="S218" s="18">
        <v>217</v>
      </c>
      <c r="T218" s="18">
        <f t="shared" si="13"/>
        <v>217</v>
      </c>
      <c r="U218" s="18" cm="1">
        <f t="array" ref="U218">INDEX($T$2:$T$240,(MATCH(SMALL(IFERROR(SEARCH(,$T$2:$T$240),2^32)+ROW($T$2:$T$240)/1000,ROWS($U$2:U218)),IFERROR(SEARCH(,$T$2:$T$240),2^32)+ROW($T$2:$T$240)/1000,0)))</f>
        <v>217</v>
      </c>
    </row>
    <row r="219" spans="1:21" ht="47.25" x14ac:dyDescent="0.45">
      <c r="A219" s="19">
        <v>218</v>
      </c>
      <c r="B219" s="20" t="s">
        <v>250</v>
      </c>
      <c r="C219" s="21" t="s">
        <v>250</v>
      </c>
      <c r="D219" s="19" t="s">
        <v>1796</v>
      </c>
      <c r="E219" s="18" t="s">
        <v>121</v>
      </c>
      <c r="F219" s="18" t="s">
        <v>817</v>
      </c>
      <c r="G219" s="18" t="s">
        <v>122</v>
      </c>
      <c r="H219" s="18" t="s">
        <v>1296</v>
      </c>
      <c r="I219" s="18" t="s">
        <v>1071</v>
      </c>
      <c r="J219" s="18" t="s">
        <v>1422</v>
      </c>
      <c r="K219" s="18" t="s">
        <v>1144</v>
      </c>
      <c r="L219" s="18" t="s">
        <v>1743</v>
      </c>
      <c r="M219" s="18" t="s">
        <v>126</v>
      </c>
      <c r="N219" s="18">
        <f>IF(ISNUMBER(SEARCH('Search for Assistance'!$C$6,DATA2!I219)),1,0)</f>
        <v>1</v>
      </c>
      <c r="O219" s="18">
        <f>IF(ISNUMBER(SEARCH('Search for Assistance'!$C$7,DATA2!J219)),1,0)</f>
        <v>1</v>
      </c>
      <c r="P219" s="18">
        <f>IF(ISNUMBER(SEARCH('Search for Assistance'!$C$8,DATA2!K219)),1,0)</f>
        <v>1</v>
      </c>
      <c r="Q219" s="18">
        <f>IF(ISNUMBER(SEARCH('Search for Assistance'!$C$9,DATA2!L219)),1,0)</f>
        <v>1</v>
      </c>
      <c r="R219" s="18">
        <f t="shared" si="14"/>
        <v>1</v>
      </c>
      <c r="S219" s="18">
        <v>218</v>
      </c>
      <c r="T219" s="18">
        <f t="shared" si="13"/>
        <v>218</v>
      </c>
      <c r="U219" s="18" cm="1">
        <f t="array" ref="U219">INDEX($T$2:$T$240,(MATCH(SMALL(IFERROR(SEARCH(,$T$2:$T$240),2^32)+ROW($T$2:$T$240)/1000,ROWS($U$2:U219)),IFERROR(SEARCH(,$T$2:$T$240),2^32)+ROW($T$2:$T$240)/1000,0)))</f>
        <v>218</v>
      </c>
    </row>
    <row r="220" spans="1:21" ht="47.25" x14ac:dyDescent="0.45">
      <c r="A220" s="19">
        <v>219</v>
      </c>
      <c r="B220" s="20" t="s">
        <v>250</v>
      </c>
      <c r="C220" s="21" t="s">
        <v>250</v>
      </c>
      <c r="D220" s="19" t="s">
        <v>1796</v>
      </c>
      <c r="E220" s="18" t="s">
        <v>897</v>
      </c>
      <c r="F220" s="18" t="s">
        <v>817</v>
      </c>
      <c r="G220" s="18" t="s">
        <v>960</v>
      </c>
      <c r="H220" s="18" t="s">
        <v>1296</v>
      </c>
      <c r="I220" s="18" t="s">
        <v>1071</v>
      </c>
      <c r="J220" s="18" t="s">
        <v>21</v>
      </c>
      <c r="K220" s="18" t="s">
        <v>1144</v>
      </c>
      <c r="L220" s="18" t="s">
        <v>1743</v>
      </c>
      <c r="M220" s="18" t="s">
        <v>126</v>
      </c>
      <c r="N220" s="18">
        <f>IF(ISNUMBER(SEARCH('Search for Assistance'!$C$6,DATA2!I220)),1,0)</f>
        <v>1</v>
      </c>
      <c r="O220" s="18">
        <f>IF(ISNUMBER(SEARCH('Search for Assistance'!$C$7,DATA2!J220)),1,0)</f>
        <v>1</v>
      </c>
      <c r="P220" s="18">
        <f>IF(ISNUMBER(SEARCH('Search for Assistance'!$C$8,DATA2!K220)),1,0)</f>
        <v>1</v>
      </c>
      <c r="Q220" s="18">
        <f>IF(ISNUMBER(SEARCH('Search for Assistance'!$C$9,DATA2!L220)),1,0)</f>
        <v>1</v>
      </c>
      <c r="R220" s="18">
        <f t="shared" si="14"/>
        <v>1</v>
      </c>
      <c r="S220" s="18">
        <v>219</v>
      </c>
      <c r="T220" s="18">
        <f t="shared" si="13"/>
        <v>219</v>
      </c>
      <c r="U220" s="18" cm="1">
        <f t="array" ref="U220">INDEX($T$2:$T$240,(MATCH(SMALL(IFERROR(SEARCH(,$T$2:$T$240),2^32)+ROW($T$2:$T$240)/1000,ROWS($U$2:U220)),IFERROR(SEARCH(,$T$2:$T$240),2^32)+ROW($T$2:$T$240)/1000,0)))</f>
        <v>219</v>
      </c>
    </row>
    <row r="221" spans="1:21" ht="23.65" x14ac:dyDescent="0.45">
      <c r="A221" s="19">
        <v>220</v>
      </c>
      <c r="B221" s="20" t="s">
        <v>991</v>
      </c>
      <c r="C221" s="21" t="s">
        <v>991</v>
      </c>
      <c r="D221" s="19" t="s">
        <v>1796</v>
      </c>
      <c r="E221" s="18" t="s">
        <v>899</v>
      </c>
      <c r="F221" s="18" t="s">
        <v>817</v>
      </c>
      <c r="G221" s="18" t="s">
        <v>960</v>
      </c>
      <c r="H221" s="18" t="s">
        <v>1200</v>
      </c>
      <c r="I221" s="18" t="s">
        <v>1071</v>
      </c>
      <c r="J221" s="18" t="s">
        <v>21</v>
      </c>
      <c r="K221" s="18" t="s">
        <v>1356</v>
      </c>
      <c r="L221" s="18" t="s">
        <v>1742</v>
      </c>
      <c r="M221" s="18" t="s">
        <v>126</v>
      </c>
      <c r="N221" s="18">
        <f>IF(ISNUMBER(SEARCH('Search for Assistance'!$C$6,DATA2!I221)),1,0)</f>
        <v>1</v>
      </c>
      <c r="O221" s="18">
        <f>IF(ISNUMBER(SEARCH('Search for Assistance'!$C$7,DATA2!J221)),1,0)</f>
        <v>1</v>
      </c>
      <c r="P221" s="18">
        <f>IF(ISNUMBER(SEARCH('Search for Assistance'!$C$8,DATA2!K221)),1,0)</f>
        <v>1</v>
      </c>
      <c r="Q221" s="18">
        <f>IF(ISNUMBER(SEARCH('Search for Assistance'!$C$9,DATA2!L221)),1,0)</f>
        <v>1</v>
      </c>
      <c r="R221" s="18">
        <f t="shared" si="14"/>
        <v>1</v>
      </c>
      <c r="S221" s="18">
        <v>220</v>
      </c>
      <c r="T221" s="18">
        <f t="shared" si="13"/>
        <v>220</v>
      </c>
      <c r="U221" s="18" cm="1">
        <f t="array" ref="U221">INDEX($T$2:$T$240,(MATCH(SMALL(IFERROR(SEARCH(,$T$2:$T$240),2^32)+ROW($T$2:$T$240)/1000,ROWS($U$2:U221)),IFERROR(SEARCH(,$T$2:$T$240),2^32)+ROW($T$2:$T$240)/1000,0)))</f>
        <v>220</v>
      </c>
    </row>
    <row r="222" spans="1:21" ht="23.65" x14ac:dyDescent="0.45">
      <c r="A222" s="19">
        <v>221</v>
      </c>
      <c r="B222" s="20" t="s">
        <v>990</v>
      </c>
      <c r="C222" s="21" t="s">
        <v>990</v>
      </c>
      <c r="D222" s="19" t="s">
        <v>1796</v>
      </c>
      <c r="E222" s="18" t="s">
        <v>898</v>
      </c>
      <c r="F222" s="18" t="s">
        <v>817</v>
      </c>
      <c r="G222" s="18" t="s">
        <v>961</v>
      </c>
      <c r="H222" s="18" t="s">
        <v>1297</v>
      </c>
      <c r="I222" s="18" t="s">
        <v>1071</v>
      </c>
      <c r="J222" s="18" t="s">
        <v>21</v>
      </c>
      <c r="K222" s="18" t="s">
        <v>1356</v>
      </c>
      <c r="L222" s="18" t="s">
        <v>1515</v>
      </c>
      <c r="M222" s="18" t="s">
        <v>126</v>
      </c>
      <c r="N222" s="18">
        <f>IF(ISNUMBER(SEARCH('Search for Assistance'!$C$6,DATA2!I222)),1,0)</f>
        <v>1</v>
      </c>
      <c r="O222" s="18">
        <f>IF(ISNUMBER(SEARCH('Search for Assistance'!$C$7,DATA2!J222)),1,0)</f>
        <v>1</v>
      </c>
      <c r="P222" s="18">
        <f>IF(ISNUMBER(SEARCH('Search for Assistance'!$C$8,DATA2!K222)),1,0)</f>
        <v>1</v>
      </c>
      <c r="Q222" s="18">
        <f>IF(ISNUMBER(SEARCH('Search for Assistance'!$C$9,DATA2!L222)),1,0)</f>
        <v>1</v>
      </c>
      <c r="R222" s="18">
        <f t="shared" si="14"/>
        <v>1</v>
      </c>
      <c r="S222" s="18">
        <v>221</v>
      </c>
      <c r="T222" s="18">
        <f t="shared" si="13"/>
        <v>221</v>
      </c>
      <c r="U222" s="18" cm="1">
        <f t="array" ref="U222">INDEX($T$2:$T$240,(MATCH(SMALL(IFERROR(SEARCH(,$T$2:$T$240),2^32)+ROW($T$2:$T$240)/1000,ROWS($U$2:U222)),IFERROR(SEARCH(,$T$2:$T$240),2^32)+ROW($T$2:$T$240)/1000,0)))</f>
        <v>221</v>
      </c>
    </row>
    <row r="223" spans="1:21" ht="15.75" x14ac:dyDescent="0.45">
      <c r="A223" s="19">
        <v>222</v>
      </c>
      <c r="B223" s="20" t="s">
        <v>988</v>
      </c>
      <c r="C223" s="21" t="s">
        <v>988</v>
      </c>
      <c r="D223" s="19" t="s">
        <v>1797</v>
      </c>
      <c r="E223" s="18" t="s">
        <v>894</v>
      </c>
      <c r="F223" s="18" t="s">
        <v>928</v>
      </c>
      <c r="G223" s="18" t="s">
        <v>957</v>
      </c>
      <c r="H223" s="18" t="s">
        <v>1299</v>
      </c>
      <c r="I223" s="18" t="s">
        <v>1043</v>
      </c>
      <c r="J223" s="18" t="s">
        <v>21</v>
      </c>
      <c r="K223" s="18" t="s">
        <v>1356</v>
      </c>
      <c r="L223" s="18" t="s">
        <v>1623</v>
      </c>
      <c r="M223" s="18" t="s">
        <v>126</v>
      </c>
      <c r="N223" s="18">
        <f>IF(ISNUMBER(SEARCH('Search for Assistance'!$C$6,DATA2!I223)),1,0)</f>
        <v>1</v>
      </c>
      <c r="O223" s="18">
        <f>IF(ISNUMBER(SEARCH('Search for Assistance'!$C$7,DATA2!J223)),1,0)</f>
        <v>1</v>
      </c>
      <c r="P223" s="18">
        <f>IF(ISNUMBER(SEARCH('Search for Assistance'!$C$8,DATA2!K223)),1,0)</f>
        <v>1</v>
      </c>
      <c r="Q223" s="18">
        <f>IF(ISNUMBER(SEARCH('Search for Assistance'!$C$9,DATA2!L223)),1,0)</f>
        <v>1</v>
      </c>
      <c r="R223" s="18">
        <f t="shared" si="14"/>
        <v>1</v>
      </c>
      <c r="S223" s="18">
        <v>222</v>
      </c>
      <c r="T223" s="18">
        <f t="shared" si="13"/>
        <v>222</v>
      </c>
      <c r="U223" s="18" cm="1">
        <f t="array" ref="U223">INDEX($T$2:$T$240,(MATCH(SMALL(IFERROR(SEARCH(,$T$2:$T$240),2^32)+ROW($T$2:$T$240)/1000,ROWS($U$2:U223)),IFERROR(SEARCH(,$T$2:$T$240),2^32)+ROW($T$2:$T$240)/1000,0)))</f>
        <v>222</v>
      </c>
    </row>
    <row r="224" spans="1:21" ht="63" x14ac:dyDescent="0.45">
      <c r="A224" s="19">
        <v>223</v>
      </c>
      <c r="B224" s="20" t="s">
        <v>249</v>
      </c>
      <c r="C224" s="21" t="s">
        <v>249</v>
      </c>
      <c r="D224" s="19" t="s">
        <v>1798</v>
      </c>
      <c r="E224" s="18" t="s">
        <v>867</v>
      </c>
      <c r="F224" s="18" t="s">
        <v>1799</v>
      </c>
      <c r="G224" s="18" t="s">
        <v>120</v>
      </c>
      <c r="H224" s="18" t="s">
        <v>1300</v>
      </c>
      <c r="I224" s="18" t="s">
        <v>996</v>
      </c>
      <c r="J224" s="18" t="s">
        <v>993</v>
      </c>
      <c r="K224" s="18" t="s">
        <v>1143</v>
      </c>
      <c r="L224" s="18" t="s">
        <v>1740</v>
      </c>
      <c r="M224" s="18" t="s">
        <v>126</v>
      </c>
      <c r="N224" s="18">
        <f>IF(ISNUMBER(SEARCH('Search for Assistance'!$C$6,DATA2!I224)),1,0)</f>
        <v>1</v>
      </c>
      <c r="O224" s="18">
        <f>IF(ISNUMBER(SEARCH('Search for Assistance'!$C$7,DATA2!J224)),1,0)</f>
        <v>1</v>
      </c>
      <c r="P224" s="18">
        <f>IF(ISNUMBER(SEARCH('Search for Assistance'!$C$8,DATA2!K224)),1,0)</f>
        <v>1</v>
      </c>
      <c r="Q224" s="18">
        <f>IF(ISNUMBER(SEARCH('Search for Assistance'!$C$9,DATA2!L224)),1,0)</f>
        <v>1</v>
      </c>
      <c r="R224" s="18">
        <f t="shared" si="14"/>
        <v>1</v>
      </c>
      <c r="S224" s="18">
        <v>223</v>
      </c>
      <c r="T224" s="18">
        <f t="shared" si="13"/>
        <v>223</v>
      </c>
      <c r="U224" s="18" cm="1">
        <f t="array" ref="U224">INDEX($T$2:$T$240,(MATCH(SMALL(IFERROR(SEARCH(,$T$2:$T$240),2^32)+ROW($T$2:$T$240)/1000,ROWS($U$2:U224)),IFERROR(SEARCH(,$T$2:$T$240),2^32)+ROW($T$2:$T$240)/1000,0)))</f>
        <v>223</v>
      </c>
    </row>
    <row r="225" spans="1:21" ht="63" x14ac:dyDescent="0.45">
      <c r="A225" s="19">
        <v>224</v>
      </c>
      <c r="B225" s="20" t="s">
        <v>249</v>
      </c>
      <c r="C225" s="21" t="s">
        <v>249</v>
      </c>
      <c r="D225" s="19" t="s">
        <v>1798</v>
      </c>
      <c r="E225" s="18" t="s">
        <v>896</v>
      </c>
      <c r="F225" s="18" t="s">
        <v>930</v>
      </c>
      <c r="G225" s="18" t="s">
        <v>959</v>
      </c>
      <c r="H225" s="18" t="s">
        <v>1300</v>
      </c>
      <c r="I225" s="18" t="s">
        <v>996</v>
      </c>
      <c r="J225" s="18" t="s">
        <v>21</v>
      </c>
      <c r="K225" s="18" t="s">
        <v>1143</v>
      </c>
      <c r="L225" s="18" t="s">
        <v>1740</v>
      </c>
      <c r="M225" s="18" t="s">
        <v>126</v>
      </c>
      <c r="N225" s="18">
        <f>IF(ISNUMBER(SEARCH('Search for Assistance'!$C$6,DATA2!I225)),1,0)</f>
        <v>1</v>
      </c>
      <c r="O225" s="18">
        <f>IF(ISNUMBER(SEARCH('Search for Assistance'!$C$7,DATA2!J225)),1,0)</f>
        <v>1</v>
      </c>
      <c r="P225" s="18">
        <f>IF(ISNUMBER(SEARCH('Search for Assistance'!$C$8,DATA2!K225)),1,0)</f>
        <v>1</v>
      </c>
      <c r="Q225" s="18">
        <f>IF(ISNUMBER(SEARCH('Search for Assistance'!$C$9,DATA2!L225)),1,0)</f>
        <v>1</v>
      </c>
      <c r="R225" s="18">
        <f t="shared" si="14"/>
        <v>1</v>
      </c>
      <c r="S225" s="18">
        <v>224</v>
      </c>
      <c r="T225" s="18">
        <f t="shared" si="13"/>
        <v>224</v>
      </c>
      <c r="U225" s="18" cm="1">
        <f t="array" ref="U225">INDEX($T$2:$T$240,(MATCH(SMALL(IFERROR(SEARCH(,$T$2:$T$240),2^32)+ROW($T$2:$T$240)/1000,ROWS($U$2:U225)),IFERROR(SEARCH(,$T$2:$T$240),2^32)+ROW($T$2:$T$240)/1000,0)))</f>
        <v>224</v>
      </c>
    </row>
    <row r="226" spans="1:21" ht="118.15" x14ac:dyDescent="0.45">
      <c r="A226" s="19">
        <v>225</v>
      </c>
      <c r="B226" s="20" t="s">
        <v>989</v>
      </c>
      <c r="C226" s="21" t="s">
        <v>989</v>
      </c>
      <c r="D226" s="19" t="s">
        <v>1798</v>
      </c>
      <c r="E226" s="18" t="s">
        <v>895</v>
      </c>
      <c r="F226" s="18" t="s">
        <v>929</v>
      </c>
      <c r="G226" s="18" t="s">
        <v>958</v>
      </c>
      <c r="H226" s="18" t="s">
        <v>1301</v>
      </c>
      <c r="I226" s="18" t="s">
        <v>996</v>
      </c>
      <c r="J226" s="18" t="s">
        <v>21</v>
      </c>
      <c r="K226" s="18" t="s">
        <v>1142</v>
      </c>
      <c r="L226" s="18" t="s">
        <v>1741</v>
      </c>
      <c r="M226" s="18" t="s">
        <v>126</v>
      </c>
      <c r="N226" s="18">
        <f>IF(ISNUMBER(SEARCH('Search for Assistance'!$C$6,DATA2!I226)),1,0)</f>
        <v>1</v>
      </c>
      <c r="O226" s="18">
        <f>IF(ISNUMBER(SEARCH('Search for Assistance'!$C$7,DATA2!J226)),1,0)</f>
        <v>1</v>
      </c>
      <c r="P226" s="18">
        <f>IF(ISNUMBER(SEARCH('Search for Assistance'!$C$8,DATA2!K226)),1,0)</f>
        <v>1</v>
      </c>
      <c r="Q226" s="18">
        <f>IF(ISNUMBER(SEARCH('Search for Assistance'!$C$9,DATA2!L226)),1,0)</f>
        <v>1</v>
      </c>
      <c r="R226" s="18">
        <f t="shared" si="14"/>
        <v>1</v>
      </c>
      <c r="S226" s="18">
        <v>225</v>
      </c>
      <c r="T226" s="18">
        <f t="shared" si="13"/>
        <v>225</v>
      </c>
      <c r="U226" s="18" cm="1">
        <f t="array" ref="U226">INDEX($T$2:$T$240,(MATCH(SMALL(IFERROR(SEARCH(,$T$2:$T$240),2^32)+ROW($T$2:$T$240)/1000,ROWS($U$2:U226)),IFERROR(SEARCH(,$T$2:$T$240),2^32)+ROW($T$2:$T$240)/1000,0)))</f>
        <v>225</v>
      </c>
    </row>
    <row r="227" spans="1:21" ht="23.65" x14ac:dyDescent="0.45">
      <c r="A227" s="19">
        <v>226</v>
      </c>
      <c r="B227" s="20" t="s">
        <v>992</v>
      </c>
      <c r="C227" s="21" t="s">
        <v>992</v>
      </c>
      <c r="D227" s="19" t="s">
        <v>1800</v>
      </c>
      <c r="E227" s="18" t="s">
        <v>900</v>
      </c>
      <c r="F227" s="18" t="s">
        <v>931</v>
      </c>
      <c r="G227" s="18" t="s">
        <v>962</v>
      </c>
      <c r="H227" s="18" t="s">
        <v>1302</v>
      </c>
      <c r="I227" s="18" t="s">
        <v>1043</v>
      </c>
      <c r="J227" s="18" t="s">
        <v>21</v>
      </c>
      <c r="K227" s="18" t="s">
        <v>1356</v>
      </c>
      <c r="L227" s="18" t="s">
        <v>1623</v>
      </c>
      <c r="M227" s="18" t="s">
        <v>126</v>
      </c>
      <c r="N227" s="18">
        <f>IF(ISNUMBER(SEARCH('Search for Assistance'!$C$6,DATA2!I227)),1,0)</f>
        <v>1</v>
      </c>
      <c r="O227" s="18">
        <f>IF(ISNUMBER(SEARCH('Search for Assistance'!$C$7,DATA2!J227)),1,0)</f>
        <v>1</v>
      </c>
      <c r="P227" s="18">
        <f>IF(ISNUMBER(SEARCH('Search for Assistance'!$C$8,DATA2!K227)),1,0)</f>
        <v>1</v>
      </c>
      <c r="Q227" s="18">
        <f>IF(ISNUMBER(SEARCH('Search for Assistance'!$C$9,DATA2!L227)),1,0)</f>
        <v>1</v>
      </c>
      <c r="R227" s="18">
        <f t="shared" si="14"/>
        <v>1</v>
      </c>
      <c r="S227" s="18">
        <v>226</v>
      </c>
      <c r="T227" s="18">
        <f t="shared" si="13"/>
        <v>226</v>
      </c>
      <c r="U227" s="18" cm="1">
        <f t="array" ref="U227">INDEX($T$2:$T$240,(MATCH(SMALL(IFERROR(SEARCH(,$T$2:$T$240),2^32)+ROW($T$2:$T$240)/1000,ROWS($U$2:U227)),IFERROR(SEARCH(,$T$2:$T$240),2^32)+ROW($T$2:$T$240)/1000,0)))</f>
        <v>226</v>
      </c>
    </row>
    <row r="228" spans="1:21" ht="39.4" x14ac:dyDescent="0.45">
      <c r="A228" s="19">
        <v>227</v>
      </c>
      <c r="B228" s="20" t="s">
        <v>1304</v>
      </c>
      <c r="C228" s="21" t="s">
        <v>1304</v>
      </c>
      <c r="D228" s="19" t="s">
        <v>1126</v>
      </c>
      <c r="E228" s="18" t="s">
        <v>1082</v>
      </c>
      <c r="F228" s="18" t="s">
        <v>1086</v>
      </c>
      <c r="G228" s="18" t="s">
        <v>1084</v>
      </c>
      <c r="H228" s="18" t="s">
        <v>444</v>
      </c>
      <c r="I228" s="18" t="s">
        <v>1043</v>
      </c>
      <c r="J228" s="18" t="s">
        <v>21</v>
      </c>
      <c r="K228" s="18" t="s">
        <v>996</v>
      </c>
      <c r="L228" s="18" t="s">
        <v>996</v>
      </c>
      <c r="M228" s="18" t="s">
        <v>1070</v>
      </c>
      <c r="N228" s="18">
        <f>IF(ISNUMBER(SEARCH('Search for Assistance'!$C$6,DATA2!I228)),1,0)</f>
        <v>1</v>
      </c>
      <c r="O228" s="18">
        <f>IF(ISNUMBER(SEARCH('Search for Assistance'!$C$7,DATA2!J228)),1,0)</f>
        <v>1</v>
      </c>
      <c r="P228" s="18">
        <f>IF(ISNUMBER(SEARCH('Search for Assistance'!$C$8,DATA2!K228)),1,0)</f>
        <v>1</v>
      </c>
      <c r="Q228" s="18">
        <f>IF(ISNUMBER(SEARCH('Search for Assistance'!$C$9,DATA2!L228)),1,0)</f>
        <v>1</v>
      </c>
      <c r="R228" s="18">
        <f t="shared" si="14"/>
        <v>1</v>
      </c>
      <c r="S228" s="18">
        <v>227</v>
      </c>
      <c r="T228" s="18">
        <f t="shared" si="13"/>
        <v>227</v>
      </c>
      <c r="U228" s="18" cm="1">
        <f t="array" ref="U228">INDEX($T$2:$T$240,(MATCH(SMALL(IFERROR(SEARCH(,$T$2:$T$240),2^32)+ROW($T$2:$T$240)/1000,ROWS($U$2:U228)),IFERROR(SEARCH(,$T$2:$T$240),2^32)+ROW($T$2:$T$240)/1000,0)))</f>
        <v>227</v>
      </c>
    </row>
    <row r="229" spans="1:21" ht="39.4" x14ac:dyDescent="0.45">
      <c r="A229" s="19">
        <v>228</v>
      </c>
      <c r="B229" s="20" t="s">
        <v>1305</v>
      </c>
      <c r="C229" s="21" t="s">
        <v>1305</v>
      </c>
      <c r="D229" s="19" t="s">
        <v>1126</v>
      </c>
      <c r="E229" s="18" t="s">
        <v>1081</v>
      </c>
      <c r="F229" s="18" t="s">
        <v>1085</v>
      </c>
      <c r="G229" s="18" t="s">
        <v>1083</v>
      </c>
      <c r="H229" s="18" t="s">
        <v>444</v>
      </c>
      <c r="I229" s="18" t="s">
        <v>1045</v>
      </c>
      <c r="J229" s="18" t="s">
        <v>993</v>
      </c>
      <c r="K229" s="18" t="s">
        <v>996</v>
      </c>
      <c r="L229" s="18" t="s">
        <v>996</v>
      </c>
      <c r="M229" s="18" t="s">
        <v>1070</v>
      </c>
      <c r="N229" s="18">
        <f>IF(ISNUMBER(SEARCH('Search for Assistance'!$C$6,DATA2!I229)),1,0)</f>
        <v>1</v>
      </c>
      <c r="O229" s="18">
        <f>IF(ISNUMBER(SEARCH('Search for Assistance'!$C$7,DATA2!J229)),1,0)</f>
        <v>1</v>
      </c>
      <c r="P229" s="18">
        <f>IF(ISNUMBER(SEARCH('Search for Assistance'!$C$8,DATA2!K229)),1,0)</f>
        <v>1</v>
      </c>
      <c r="Q229" s="18">
        <f>IF(ISNUMBER(SEARCH('Search for Assistance'!$C$9,DATA2!L229)),1,0)</f>
        <v>1</v>
      </c>
      <c r="R229" s="18">
        <f t="shared" si="14"/>
        <v>1</v>
      </c>
      <c r="S229" s="18">
        <v>228</v>
      </c>
      <c r="T229" s="18">
        <f t="shared" si="13"/>
        <v>228</v>
      </c>
      <c r="U229" s="18" cm="1">
        <f t="array" ref="U229">INDEX($T$2:$T$240,(MATCH(SMALL(IFERROR(SEARCH(,$T$2:$T$240),2^32)+ROW($T$2:$T$240)/1000,ROWS($U$2:U229)),IFERROR(SEARCH(,$T$2:$T$240),2^32)+ROW($T$2:$T$240)/1000,0)))</f>
        <v>228</v>
      </c>
    </row>
    <row r="230" spans="1:21" ht="39.4" x14ac:dyDescent="0.45">
      <c r="A230" s="19">
        <v>229</v>
      </c>
      <c r="B230" s="20" t="s">
        <v>1072</v>
      </c>
      <c r="C230" s="21" t="s">
        <v>1072</v>
      </c>
      <c r="D230" s="19" t="s">
        <v>1125</v>
      </c>
      <c r="E230" s="18" t="s">
        <v>1087</v>
      </c>
      <c r="F230" s="18" t="s">
        <v>1108</v>
      </c>
      <c r="G230" s="18" t="s">
        <v>1118</v>
      </c>
      <c r="H230" s="18" t="s">
        <v>444</v>
      </c>
      <c r="I230" s="18" t="s">
        <v>996</v>
      </c>
      <c r="J230" s="18" t="s">
        <v>21</v>
      </c>
      <c r="K230" s="18" t="s">
        <v>1119</v>
      </c>
      <c r="L230" s="18" t="s">
        <v>996</v>
      </c>
      <c r="M230" s="18" t="s">
        <v>231</v>
      </c>
      <c r="N230" s="18">
        <f>IF(ISNUMBER(SEARCH('Search for Assistance'!$C$6,DATA2!I230)),1,0)</f>
        <v>1</v>
      </c>
      <c r="O230" s="18">
        <f>IF(ISNUMBER(SEARCH('Search for Assistance'!$C$7,DATA2!J230)),1,0)</f>
        <v>1</v>
      </c>
      <c r="P230" s="18">
        <f>IF(ISNUMBER(SEARCH('Search for Assistance'!$C$8,DATA2!K230)),1,0)</f>
        <v>1</v>
      </c>
      <c r="Q230" s="18">
        <f>IF(ISNUMBER(SEARCH('Search for Assistance'!$C$9,DATA2!L230)),1,0)</f>
        <v>1</v>
      </c>
      <c r="R230" s="18">
        <f t="shared" si="14"/>
        <v>1</v>
      </c>
      <c r="S230" s="18">
        <v>229</v>
      </c>
      <c r="T230" s="18">
        <f t="shared" si="13"/>
        <v>229</v>
      </c>
      <c r="U230" s="18" cm="1">
        <f t="array" ref="U230">INDEX($T$2:$T$240,(MATCH(SMALL(IFERROR(SEARCH(,$T$2:$T$240),2^32)+ROW($T$2:$T$240)/1000,ROWS($U$2:U230)),IFERROR(SEARCH(,$T$2:$T$240),2^32)+ROW($T$2:$T$240)/1000,0)))</f>
        <v>229</v>
      </c>
    </row>
    <row r="231" spans="1:21" ht="23.65" x14ac:dyDescent="0.45">
      <c r="A231" s="19">
        <v>230</v>
      </c>
      <c r="B231" s="20" t="s">
        <v>1073</v>
      </c>
      <c r="C231" s="21" t="s">
        <v>1073</v>
      </c>
      <c r="D231" s="19" t="s">
        <v>1125</v>
      </c>
      <c r="E231" s="18" t="s">
        <v>1088</v>
      </c>
      <c r="F231" s="18" t="s">
        <v>1107</v>
      </c>
      <c r="G231" s="18" t="s">
        <v>1117</v>
      </c>
      <c r="H231" s="18" t="s">
        <v>444</v>
      </c>
      <c r="I231" s="18" t="s">
        <v>996</v>
      </c>
      <c r="J231" s="18" t="s">
        <v>21</v>
      </c>
      <c r="K231" s="18" t="s">
        <v>1120</v>
      </c>
      <c r="L231" s="18" t="s">
        <v>996</v>
      </c>
      <c r="M231" s="18" t="s">
        <v>231</v>
      </c>
      <c r="N231" s="18">
        <f>IF(ISNUMBER(SEARCH('Search for Assistance'!$C$6,DATA2!I231)),1,0)</f>
        <v>1</v>
      </c>
      <c r="O231" s="18">
        <f>IF(ISNUMBER(SEARCH('Search for Assistance'!$C$7,DATA2!J231)),1,0)</f>
        <v>1</v>
      </c>
      <c r="P231" s="18">
        <f>IF(ISNUMBER(SEARCH('Search for Assistance'!$C$8,DATA2!K231)),1,0)</f>
        <v>1</v>
      </c>
      <c r="Q231" s="18">
        <f>IF(ISNUMBER(SEARCH('Search for Assistance'!$C$9,DATA2!L231)),1,0)</f>
        <v>1</v>
      </c>
      <c r="R231" s="18">
        <f t="shared" si="14"/>
        <v>1</v>
      </c>
      <c r="S231" s="18">
        <v>230</v>
      </c>
      <c r="T231" s="18">
        <f t="shared" si="13"/>
        <v>230</v>
      </c>
      <c r="U231" s="18" cm="1">
        <f t="array" ref="U231">INDEX($T$2:$T$240,(MATCH(SMALL(IFERROR(SEARCH(,$T$2:$T$240),2^32)+ROW($T$2:$T$240)/1000,ROWS($U$2:U231)),IFERROR(SEARCH(,$T$2:$T$240),2^32)+ROW($T$2:$T$240)/1000,0)))</f>
        <v>230</v>
      </c>
    </row>
    <row r="232" spans="1:21" ht="31.5" x14ac:dyDescent="0.45">
      <c r="A232" s="19">
        <v>231</v>
      </c>
      <c r="B232" s="20" t="s">
        <v>1074</v>
      </c>
      <c r="C232" s="21" t="s">
        <v>1074</v>
      </c>
      <c r="D232" s="19" t="s">
        <v>1125</v>
      </c>
      <c r="E232" s="18" t="s">
        <v>1088</v>
      </c>
      <c r="F232" s="18" t="s">
        <v>1107</v>
      </c>
      <c r="G232" s="18" t="s">
        <v>1117</v>
      </c>
      <c r="H232" s="18" t="s">
        <v>444</v>
      </c>
      <c r="I232" s="18" t="s">
        <v>996</v>
      </c>
      <c r="J232" s="18" t="s">
        <v>21</v>
      </c>
      <c r="K232" s="18" t="s">
        <v>1121</v>
      </c>
      <c r="L232" s="18" t="s">
        <v>996</v>
      </c>
      <c r="M232" s="18" t="s">
        <v>231</v>
      </c>
      <c r="N232" s="18">
        <f>IF(ISNUMBER(SEARCH('Search for Assistance'!$C$6,DATA2!I232)),1,0)</f>
        <v>1</v>
      </c>
      <c r="O232" s="18">
        <f>IF(ISNUMBER(SEARCH('Search for Assistance'!$C$7,DATA2!J232)),1,0)</f>
        <v>1</v>
      </c>
      <c r="P232" s="18">
        <f>IF(ISNUMBER(SEARCH('Search for Assistance'!$C$8,DATA2!K232)),1,0)</f>
        <v>1</v>
      </c>
      <c r="Q232" s="18">
        <f>IF(ISNUMBER(SEARCH('Search for Assistance'!$C$9,DATA2!L232)),1,0)</f>
        <v>1</v>
      </c>
      <c r="R232" s="18">
        <f t="shared" si="14"/>
        <v>1</v>
      </c>
      <c r="S232" s="18">
        <v>231</v>
      </c>
      <c r="T232" s="18">
        <f t="shared" si="13"/>
        <v>231</v>
      </c>
      <c r="U232" s="18" cm="1">
        <f t="array" ref="U232">INDEX($T$2:$T$240,(MATCH(SMALL(IFERROR(SEARCH(,$T$2:$T$240),2^32)+ROW($T$2:$T$240)/1000,ROWS($U$2:U232)),IFERROR(SEARCH(,$T$2:$T$240),2^32)+ROW($T$2:$T$240)/1000,0)))</f>
        <v>231</v>
      </c>
    </row>
    <row r="233" spans="1:21" ht="23.65" x14ac:dyDescent="0.45">
      <c r="A233" s="19">
        <v>232</v>
      </c>
      <c r="B233" s="20" t="s">
        <v>1075</v>
      </c>
      <c r="C233" s="21" t="s">
        <v>1075</v>
      </c>
      <c r="D233" s="19" t="s">
        <v>1125</v>
      </c>
      <c r="E233" s="18" t="s">
        <v>1089</v>
      </c>
      <c r="F233" s="18" t="s">
        <v>1106</v>
      </c>
      <c r="G233" s="18" t="s">
        <v>1116</v>
      </c>
      <c r="H233" s="18" t="s">
        <v>444</v>
      </c>
      <c r="I233" s="18" t="s">
        <v>996</v>
      </c>
      <c r="J233" s="18" t="s">
        <v>21</v>
      </c>
      <c r="K233" s="18" t="s">
        <v>1092</v>
      </c>
      <c r="L233" s="18" t="s">
        <v>996</v>
      </c>
      <c r="M233" s="18" t="s">
        <v>231</v>
      </c>
      <c r="N233" s="18">
        <f>IF(ISNUMBER(SEARCH('Search for Assistance'!$C$6,DATA2!I233)),1,0)</f>
        <v>1</v>
      </c>
      <c r="O233" s="18">
        <f>IF(ISNUMBER(SEARCH('Search for Assistance'!$C$7,DATA2!J233)),1,0)</f>
        <v>1</v>
      </c>
      <c r="P233" s="18">
        <f>IF(ISNUMBER(SEARCH('Search for Assistance'!$C$8,DATA2!K233)),1,0)</f>
        <v>1</v>
      </c>
      <c r="Q233" s="18">
        <f>IF(ISNUMBER(SEARCH('Search for Assistance'!$C$9,DATA2!L233)),1,0)</f>
        <v>1</v>
      </c>
      <c r="R233" s="18">
        <f t="shared" si="14"/>
        <v>1</v>
      </c>
      <c r="S233" s="18">
        <v>232</v>
      </c>
      <c r="T233" s="18">
        <f t="shared" si="13"/>
        <v>232</v>
      </c>
      <c r="U233" s="18" cm="1">
        <f t="array" ref="U233">INDEX($T$2:$T$240,(MATCH(SMALL(IFERROR(SEARCH(,$T$2:$T$240),2^32)+ROW($T$2:$T$240)/1000,ROWS($U$2:U233)),IFERROR(SEARCH(,$T$2:$T$240),2^32)+ROW($T$2:$T$240)/1000,0)))</f>
        <v>232</v>
      </c>
    </row>
    <row r="234" spans="1:21" ht="23.65" x14ac:dyDescent="0.45">
      <c r="A234" s="19">
        <v>233</v>
      </c>
      <c r="B234" s="20" t="s">
        <v>1075</v>
      </c>
      <c r="C234" s="21" t="s">
        <v>1075</v>
      </c>
      <c r="D234" s="19" t="s">
        <v>1125</v>
      </c>
      <c r="E234" s="18" t="s">
        <v>1090</v>
      </c>
      <c r="F234" s="18" t="s">
        <v>1105</v>
      </c>
      <c r="G234" s="18" t="s">
        <v>1115</v>
      </c>
      <c r="H234" s="18" t="s">
        <v>444</v>
      </c>
      <c r="I234" s="18" t="s">
        <v>996</v>
      </c>
      <c r="J234" s="18" t="s">
        <v>21</v>
      </c>
      <c r="K234" s="18" t="s">
        <v>1091</v>
      </c>
      <c r="L234" s="18" t="s">
        <v>996</v>
      </c>
      <c r="M234" s="18" t="s">
        <v>231</v>
      </c>
      <c r="N234" s="18">
        <f>IF(ISNUMBER(SEARCH('Search for Assistance'!$C$6,DATA2!I234)),1,0)</f>
        <v>1</v>
      </c>
      <c r="O234" s="18">
        <f>IF(ISNUMBER(SEARCH('Search for Assistance'!$C$7,DATA2!J234)),1,0)</f>
        <v>1</v>
      </c>
      <c r="P234" s="18">
        <f>IF(ISNUMBER(SEARCH('Search for Assistance'!$C$8,DATA2!K234)),1,0)</f>
        <v>1</v>
      </c>
      <c r="Q234" s="18">
        <f>IF(ISNUMBER(SEARCH('Search for Assistance'!$C$9,DATA2!L234)),1,0)</f>
        <v>1</v>
      </c>
      <c r="R234" s="18">
        <f t="shared" si="14"/>
        <v>1</v>
      </c>
      <c r="S234" s="18">
        <v>233</v>
      </c>
      <c r="T234" s="18">
        <f t="shared" si="13"/>
        <v>233</v>
      </c>
      <c r="U234" s="18" cm="1">
        <f t="array" ref="U234">INDEX($T$2:$T$240,(MATCH(SMALL(IFERROR(SEARCH(,$T$2:$T$240),2^32)+ROW($T$2:$T$240)/1000,ROWS($U$2:U234)),IFERROR(SEARCH(,$T$2:$T$240),2^32)+ROW($T$2:$T$240)/1000,0)))</f>
        <v>233</v>
      </c>
    </row>
    <row r="235" spans="1:21" ht="31.5" x14ac:dyDescent="0.45">
      <c r="A235" s="19">
        <v>234</v>
      </c>
      <c r="B235" s="20" t="s">
        <v>1076</v>
      </c>
      <c r="C235" s="21" t="s">
        <v>1076</v>
      </c>
      <c r="D235" s="19" t="s">
        <v>1125</v>
      </c>
      <c r="E235" s="18" t="s">
        <v>1093</v>
      </c>
      <c r="F235" s="18" t="s">
        <v>1104</v>
      </c>
      <c r="G235" s="18" t="s">
        <v>1109</v>
      </c>
      <c r="H235" s="18" t="s">
        <v>444</v>
      </c>
      <c r="I235" s="18" t="s">
        <v>996</v>
      </c>
      <c r="J235" s="18" t="s">
        <v>21</v>
      </c>
      <c r="K235" s="18" t="s">
        <v>1145</v>
      </c>
      <c r="L235" s="18" t="s">
        <v>996</v>
      </c>
      <c r="M235" s="18" t="s">
        <v>231</v>
      </c>
      <c r="N235" s="18">
        <f>IF(ISNUMBER(SEARCH('Search for Assistance'!$C$6,DATA2!I235)),1,0)</f>
        <v>1</v>
      </c>
      <c r="O235" s="18">
        <f>IF(ISNUMBER(SEARCH('Search for Assistance'!$C$7,DATA2!J235)),1,0)</f>
        <v>1</v>
      </c>
      <c r="P235" s="18">
        <f>IF(ISNUMBER(SEARCH('Search for Assistance'!$C$8,DATA2!K235)),1,0)</f>
        <v>1</v>
      </c>
      <c r="Q235" s="18">
        <f>IF(ISNUMBER(SEARCH('Search for Assistance'!$C$9,DATA2!L235)),1,0)</f>
        <v>1</v>
      </c>
      <c r="R235" s="18">
        <f t="shared" si="14"/>
        <v>1</v>
      </c>
      <c r="S235" s="18">
        <v>234</v>
      </c>
      <c r="T235" s="18">
        <f t="shared" si="13"/>
        <v>234</v>
      </c>
      <c r="U235" s="18" cm="1">
        <f t="array" ref="U235">INDEX($T$2:$T$240,(MATCH(SMALL(IFERROR(SEARCH(,$T$2:$T$240),2^32)+ROW($T$2:$T$240)/1000,ROWS($U$2:U235)),IFERROR(SEARCH(,$T$2:$T$240),2^32)+ROW($T$2:$T$240)/1000,0)))</f>
        <v>234</v>
      </c>
    </row>
    <row r="236" spans="1:21" ht="47.25" x14ac:dyDescent="0.45">
      <c r="A236" s="19">
        <v>235</v>
      </c>
      <c r="B236" s="20" t="s">
        <v>1077</v>
      </c>
      <c r="C236" s="21" t="s">
        <v>1077</v>
      </c>
      <c r="D236" s="19" t="s">
        <v>1125</v>
      </c>
      <c r="E236" s="18" t="s">
        <v>1094</v>
      </c>
      <c r="F236" s="18" t="s">
        <v>1103</v>
      </c>
      <c r="G236" s="18" t="s">
        <v>1110</v>
      </c>
      <c r="H236" s="18" t="s">
        <v>444</v>
      </c>
      <c r="I236" s="18" t="s">
        <v>996</v>
      </c>
      <c r="J236" s="18" t="s">
        <v>21</v>
      </c>
      <c r="K236" s="18" t="s">
        <v>1122</v>
      </c>
      <c r="L236" s="18" t="s">
        <v>996</v>
      </c>
      <c r="M236" s="18" t="s">
        <v>231</v>
      </c>
      <c r="N236" s="18">
        <f>IF(ISNUMBER(SEARCH('Search for Assistance'!$C$6,DATA2!I236)),1,0)</f>
        <v>1</v>
      </c>
      <c r="O236" s="18">
        <f>IF(ISNUMBER(SEARCH('Search for Assistance'!$C$7,DATA2!J236)),1,0)</f>
        <v>1</v>
      </c>
      <c r="P236" s="18">
        <f>IF(ISNUMBER(SEARCH('Search for Assistance'!$C$8,DATA2!K236)),1,0)</f>
        <v>1</v>
      </c>
      <c r="Q236" s="18">
        <f>IF(ISNUMBER(SEARCH('Search for Assistance'!$C$9,DATA2!L236)),1,0)</f>
        <v>1</v>
      </c>
      <c r="R236" s="18">
        <f t="shared" si="14"/>
        <v>1</v>
      </c>
      <c r="S236" s="18">
        <v>235</v>
      </c>
      <c r="T236" s="18">
        <f t="shared" si="13"/>
        <v>235</v>
      </c>
      <c r="U236" s="18" cm="1">
        <f t="array" ref="U236">INDEX($T$2:$T$240,(MATCH(SMALL(IFERROR(SEARCH(,$T$2:$T$240),2^32)+ROW($T$2:$T$240)/1000,ROWS($U$2:U236)),IFERROR(SEARCH(,$T$2:$T$240),2^32)+ROW($T$2:$T$240)/1000,0)))</f>
        <v>235</v>
      </c>
    </row>
    <row r="237" spans="1:21" ht="63" x14ac:dyDescent="0.45">
      <c r="A237" s="19">
        <v>236</v>
      </c>
      <c r="B237" s="20" t="s">
        <v>1078</v>
      </c>
      <c r="C237" s="21" t="s">
        <v>1078</v>
      </c>
      <c r="D237" s="19" t="s">
        <v>1125</v>
      </c>
      <c r="E237" s="18" t="s">
        <v>1095</v>
      </c>
      <c r="F237" s="18" t="s">
        <v>1102</v>
      </c>
      <c r="G237" s="18" t="s">
        <v>1111</v>
      </c>
      <c r="H237" s="18" t="s">
        <v>444</v>
      </c>
      <c r="I237" s="18" t="s">
        <v>996</v>
      </c>
      <c r="J237" s="18" t="s">
        <v>21</v>
      </c>
      <c r="K237" s="18" t="s">
        <v>1123</v>
      </c>
      <c r="L237" s="18" t="s">
        <v>996</v>
      </c>
      <c r="M237" s="18" t="s">
        <v>231</v>
      </c>
      <c r="N237" s="18">
        <f>IF(ISNUMBER(SEARCH('Search for Assistance'!$C$6,DATA2!I237)),1,0)</f>
        <v>1</v>
      </c>
      <c r="O237" s="18">
        <f>IF(ISNUMBER(SEARCH('Search for Assistance'!$C$7,DATA2!J237)),1,0)</f>
        <v>1</v>
      </c>
      <c r="P237" s="18">
        <f>IF(ISNUMBER(SEARCH('Search for Assistance'!$C$8,DATA2!K237)),1,0)</f>
        <v>1</v>
      </c>
      <c r="Q237" s="18">
        <f>IF(ISNUMBER(SEARCH('Search for Assistance'!$C$9,DATA2!L237)),1,0)</f>
        <v>1</v>
      </c>
      <c r="R237" s="18">
        <f t="shared" si="14"/>
        <v>1</v>
      </c>
      <c r="S237" s="18">
        <v>236</v>
      </c>
      <c r="T237" s="18">
        <f t="shared" si="13"/>
        <v>236</v>
      </c>
      <c r="U237" s="18" cm="1">
        <f t="array" ref="U237">INDEX($T$2:$T$240,(MATCH(SMALL(IFERROR(SEARCH(,$T$2:$T$240),2^32)+ROW($T$2:$T$240)/1000,ROWS($U$2:U237)),IFERROR(SEARCH(,$T$2:$T$240),2^32)+ROW($T$2:$T$240)/1000,0)))</f>
        <v>236</v>
      </c>
    </row>
    <row r="238" spans="1:21" ht="31.5" x14ac:dyDescent="0.45">
      <c r="A238" s="19">
        <v>237</v>
      </c>
      <c r="B238" s="20" t="s">
        <v>1079</v>
      </c>
      <c r="C238" s="21" t="s">
        <v>1079</v>
      </c>
      <c r="D238" s="19" t="s">
        <v>1125</v>
      </c>
      <c r="E238" s="18" t="s">
        <v>1096</v>
      </c>
      <c r="F238" s="18" t="s">
        <v>1101</v>
      </c>
      <c r="G238" s="18" t="s">
        <v>1112</v>
      </c>
      <c r="H238" s="18" t="s">
        <v>444</v>
      </c>
      <c r="I238" s="18" t="s">
        <v>996</v>
      </c>
      <c r="J238" s="18" t="s">
        <v>21</v>
      </c>
      <c r="K238" s="18" t="s">
        <v>1124</v>
      </c>
      <c r="L238" s="18" t="s">
        <v>996</v>
      </c>
      <c r="M238" s="18" t="s">
        <v>231</v>
      </c>
      <c r="N238" s="18">
        <f>IF(ISNUMBER(SEARCH('Search for Assistance'!$C$6,DATA2!I238)),1,0)</f>
        <v>1</v>
      </c>
      <c r="O238" s="18">
        <f>IF(ISNUMBER(SEARCH('Search for Assistance'!$C$7,DATA2!J238)),1,0)</f>
        <v>1</v>
      </c>
      <c r="P238" s="18">
        <f>IF(ISNUMBER(SEARCH('Search for Assistance'!$C$8,DATA2!K238)),1,0)</f>
        <v>1</v>
      </c>
      <c r="Q238" s="18">
        <f>IF(ISNUMBER(SEARCH('Search for Assistance'!$C$9,DATA2!L238)),1,0)</f>
        <v>1</v>
      </c>
      <c r="R238" s="18">
        <f t="shared" si="14"/>
        <v>1</v>
      </c>
      <c r="S238" s="18">
        <v>237</v>
      </c>
      <c r="T238" s="18">
        <f t="shared" si="13"/>
        <v>237</v>
      </c>
      <c r="U238" s="18" cm="1">
        <f t="array" ref="U238">INDEX($T$2:$T$240,(MATCH(SMALL(IFERROR(SEARCH(,$T$2:$T$240),2^32)+ROW($T$2:$T$240)/1000,ROWS($U$2:U238)),IFERROR(SEARCH(,$T$2:$T$240),2^32)+ROW($T$2:$T$240)/1000,0)))</f>
        <v>237</v>
      </c>
    </row>
    <row r="239" spans="1:21" ht="31.5" x14ac:dyDescent="0.45">
      <c r="A239" s="19">
        <v>238</v>
      </c>
      <c r="B239" s="20" t="s">
        <v>1080</v>
      </c>
      <c r="C239" s="21" t="s">
        <v>1080</v>
      </c>
      <c r="D239" s="19" t="s">
        <v>1125</v>
      </c>
      <c r="E239" s="18" t="s">
        <v>1097</v>
      </c>
      <c r="F239" s="18" t="s">
        <v>1100</v>
      </c>
      <c r="G239" s="18" t="s">
        <v>1114</v>
      </c>
      <c r="H239" s="18" t="s">
        <v>444</v>
      </c>
      <c r="I239" s="18" t="s">
        <v>996</v>
      </c>
      <c r="J239" s="18" t="s">
        <v>21</v>
      </c>
      <c r="K239" s="18" t="s">
        <v>1303</v>
      </c>
      <c r="L239" s="18" t="s">
        <v>996</v>
      </c>
      <c r="M239" s="18" t="s">
        <v>231</v>
      </c>
      <c r="N239" s="18">
        <f>IF(ISNUMBER(SEARCH('Search for Assistance'!$C$6,DATA2!I239)),1,0)</f>
        <v>1</v>
      </c>
      <c r="O239" s="18">
        <f>IF(ISNUMBER(SEARCH('Search for Assistance'!$C$7,DATA2!J239)),1,0)</f>
        <v>1</v>
      </c>
      <c r="P239" s="18">
        <f>IF(ISNUMBER(SEARCH('Search for Assistance'!$C$8,DATA2!K239)),1,0)</f>
        <v>1</v>
      </c>
      <c r="Q239" s="18">
        <f>IF(ISNUMBER(SEARCH('Search for Assistance'!$C$9,DATA2!L239)),1,0)</f>
        <v>1</v>
      </c>
      <c r="R239" s="18">
        <f t="shared" si="14"/>
        <v>1</v>
      </c>
      <c r="S239" s="18">
        <v>238</v>
      </c>
      <c r="T239" s="18">
        <f t="shared" si="13"/>
        <v>238</v>
      </c>
      <c r="U239" s="18" cm="1">
        <f t="array" ref="U239">INDEX($T$2:$T$240,(MATCH(SMALL(IFERROR(SEARCH(,$T$2:$T$240),2^32)+ROW($T$2:$T$240)/1000,ROWS($U$2:U239)),IFERROR(SEARCH(,$T$2:$T$240),2^32)+ROW($T$2:$T$240)/1000,0)))</f>
        <v>238</v>
      </c>
    </row>
    <row r="240" spans="1:21" ht="31.5" x14ac:dyDescent="0.45">
      <c r="A240" s="19">
        <v>239</v>
      </c>
      <c r="B240" s="20" t="s">
        <v>1080</v>
      </c>
      <c r="C240" s="21" t="s">
        <v>1080</v>
      </c>
      <c r="D240" s="19" t="s">
        <v>1125</v>
      </c>
      <c r="E240" s="18" t="s">
        <v>1098</v>
      </c>
      <c r="F240" s="18" t="s">
        <v>1099</v>
      </c>
      <c r="G240" s="18" t="s">
        <v>1113</v>
      </c>
      <c r="H240" s="18" t="s">
        <v>444</v>
      </c>
      <c r="I240" s="18" t="s">
        <v>996</v>
      </c>
      <c r="J240" s="18" t="s">
        <v>21</v>
      </c>
      <c r="K240" s="18" t="s">
        <v>1303</v>
      </c>
      <c r="L240" s="18" t="s">
        <v>996</v>
      </c>
      <c r="M240" s="18" t="s">
        <v>231</v>
      </c>
      <c r="N240" s="18">
        <f>IF(ISNUMBER(SEARCH('Search for Assistance'!$C$6,DATA2!I240)),1,0)</f>
        <v>1</v>
      </c>
      <c r="O240" s="18">
        <f>IF(ISNUMBER(SEARCH('Search for Assistance'!$C$7,DATA2!J240)),1,0)</f>
        <v>1</v>
      </c>
      <c r="P240" s="18">
        <f>IF(ISNUMBER(SEARCH('Search for Assistance'!$C$8,DATA2!K240)),1,0)</f>
        <v>1</v>
      </c>
      <c r="Q240" s="18">
        <f>IF(ISNUMBER(SEARCH('Search for Assistance'!$C$9,DATA2!L240)),1,0)</f>
        <v>1</v>
      </c>
      <c r="R240" s="18">
        <f t="shared" si="14"/>
        <v>1</v>
      </c>
      <c r="S240" s="18">
        <v>239</v>
      </c>
      <c r="T240" s="18">
        <f t="shared" si="13"/>
        <v>239</v>
      </c>
      <c r="U240" s="18" cm="1">
        <f t="array" ref="U240">INDEX($T$2:$T$240,(MATCH(SMALL(IFERROR(SEARCH(,$T$2:$T$240),2^32)+ROW($T$2:$T$240)/1000,ROWS($U$2:U240)),IFERROR(SEARCH(,$T$2:$T$240),2^32)+ROW($T$2:$T$240)/1000,0)))</f>
        <v>239</v>
      </c>
    </row>
    <row r="241" spans="1:1" x14ac:dyDescent="0.45">
      <c r="A241" s="19">
        <v>240</v>
      </c>
    </row>
    <row r="242" spans="1:1" x14ac:dyDescent="0.45">
      <c r="A242" s="19">
        <v>241</v>
      </c>
    </row>
    <row r="243" spans="1:1" x14ac:dyDescent="0.45">
      <c r="A243" s="19">
        <v>242</v>
      </c>
    </row>
    <row r="244" spans="1:1" x14ac:dyDescent="0.45">
      <c r="A244" s="19">
        <v>243</v>
      </c>
    </row>
    <row r="245" spans="1:1" x14ac:dyDescent="0.45">
      <c r="A245" s="19">
        <v>244</v>
      </c>
    </row>
    <row r="246" spans="1:1" x14ac:dyDescent="0.45">
      <c r="A246" s="19">
        <v>245</v>
      </c>
    </row>
    <row r="247" spans="1:1" x14ac:dyDescent="0.45">
      <c r="A247" s="19">
        <v>246</v>
      </c>
    </row>
    <row r="248" spans="1:1" x14ac:dyDescent="0.45">
      <c r="A248" s="19">
        <v>247</v>
      </c>
    </row>
    <row r="249" spans="1:1" x14ac:dyDescent="0.45">
      <c r="A249" s="19">
        <v>248</v>
      </c>
    </row>
    <row r="250" spans="1:1" x14ac:dyDescent="0.45">
      <c r="A250" s="19">
        <v>249</v>
      </c>
    </row>
    <row r="251" spans="1:1" x14ac:dyDescent="0.45">
      <c r="A251" s="19">
        <v>250</v>
      </c>
    </row>
    <row r="252" spans="1:1" x14ac:dyDescent="0.45">
      <c r="A252" s="19">
        <v>251</v>
      </c>
    </row>
    <row r="253" spans="1:1" x14ac:dyDescent="0.45">
      <c r="A253" s="19">
        <v>252</v>
      </c>
    </row>
    <row r="254" spans="1:1" x14ac:dyDescent="0.45">
      <c r="A254" s="19">
        <v>253</v>
      </c>
    </row>
    <row r="255" spans="1:1" x14ac:dyDescent="0.45">
      <c r="A255" s="19">
        <v>254</v>
      </c>
    </row>
    <row r="256" spans="1:1" x14ac:dyDescent="0.45">
      <c r="A256" s="19">
        <v>255</v>
      </c>
    </row>
    <row r="257" spans="1:1" x14ac:dyDescent="0.45">
      <c r="A257" s="19">
        <v>256</v>
      </c>
    </row>
    <row r="258" spans="1:1" x14ac:dyDescent="0.45">
      <c r="A258" s="19">
        <v>257</v>
      </c>
    </row>
    <row r="259" spans="1:1" x14ac:dyDescent="0.45">
      <c r="A259" s="19">
        <v>258</v>
      </c>
    </row>
    <row r="260" spans="1:1" x14ac:dyDescent="0.45">
      <c r="A260" s="19">
        <v>259</v>
      </c>
    </row>
    <row r="261" spans="1:1" x14ac:dyDescent="0.45">
      <c r="A261" s="19">
        <v>260</v>
      </c>
    </row>
    <row r="262" spans="1:1" x14ac:dyDescent="0.45">
      <c r="A262" s="19">
        <v>261</v>
      </c>
    </row>
    <row r="263" spans="1:1" x14ac:dyDescent="0.45">
      <c r="A263" s="19">
        <v>262</v>
      </c>
    </row>
    <row r="264" spans="1:1" x14ac:dyDescent="0.45">
      <c r="A264" s="19">
        <v>263</v>
      </c>
    </row>
    <row r="265" spans="1:1" x14ac:dyDescent="0.45">
      <c r="A265" s="19">
        <v>264</v>
      </c>
    </row>
    <row r="266" spans="1:1" x14ac:dyDescent="0.45">
      <c r="A266" s="19">
        <v>265</v>
      </c>
    </row>
    <row r="267" spans="1:1" x14ac:dyDescent="0.45">
      <c r="A267" s="19">
        <v>266</v>
      </c>
    </row>
    <row r="268" spans="1:1" x14ac:dyDescent="0.45">
      <c r="A268" s="19">
        <v>267</v>
      </c>
    </row>
    <row r="269" spans="1:1" x14ac:dyDescent="0.45">
      <c r="A269" s="19">
        <v>268</v>
      </c>
    </row>
    <row r="270" spans="1:1" x14ac:dyDescent="0.45">
      <c r="A270" s="19">
        <v>269</v>
      </c>
    </row>
    <row r="271" spans="1:1" x14ac:dyDescent="0.45">
      <c r="A271" s="19">
        <v>270</v>
      </c>
    </row>
    <row r="272" spans="1:1" x14ac:dyDescent="0.45">
      <c r="A272" s="19">
        <v>271</v>
      </c>
    </row>
    <row r="273" spans="1:1" x14ac:dyDescent="0.45">
      <c r="A273" s="19">
        <v>272</v>
      </c>
    </row>
    <row r="274" spans="1:1" x14ac:dyDescent="0.45">
      <c r="A274" s="19">
        <v>273</v>
      </c>
    </row>
    <row r="275" spans="1:1" x14ac:dyDescent="0.45">
      <c r="A275" s="19">
        <v>274</v>
      </c>
    </row>
    <row r="276" spans="1:1" x14ac:dyDescent="0.45">
      <c r="A276" s="19">
        <v>275</v>
      </c>
    </row>
    <row r="277" spans="1:1" x14ac:dyDescent="0.45">
      <c r="A277" s="19">
        <v>276</v>
      </c>
    </row>
    <row r="278" spans="1:1" x14ac:dyDescent="0.45">
      <c r="A278" s="19">
        <v>277</v>
      </c>
    </row>
    <row r="279" spans="1:1" x14ac:dyDescent="0.45">
      <c r="A279" s="19">
        <v>278</v>
      </c>
    </row>
    <row r="280" spans="1:1" x14ac:dyDescent="0.45">
      <c r="A280" s="19">
        <v>279</v>
      </c>
    </row>
    <row r="281" spans="1:1" x14ac:dyDescent="0.45">
      <c r="A281" s="19">
        <v>280</v>
      </c>
    </row>
    <row r="282" spans="1:1" x14ac:dyDescent="0.45">
      <c r="A282" s="19">
        <v>281</v>
      </c>
    </row>
    <row r="283" spans="1:1" x14ac:dyDescent="0.45">
      <c r="A283" s="19">
        <v>282</v>
      </c>
    </row>
    <row r="284" spans="1:1" x14ac:dyDescent="0.45">
      <c r="A284" s="19">
        <v>283</v>
      </c>
    </row>
  </sheetData>
  <sheetProtection algorithmName="SHA-512" hashValue="swtefdpKy+pywKXjxlJDZzbW5V78jEYwAziFRFCJSiqraBCamgqnAQ9vDQvMB5PUKzwXEIo4s9ISKHdMSy9YRA==" saltValue="tvbvLZXz7ISX3p9CaAsgmQ==" spinCount="100000" sheet="1" objects="1" scenarios="1" selectLockedCells="1"/>
  <autoFilter ref="C1:M284" xr:uid="{41581D01-ECAC-4195-86E3-21F03423C166}">
    <sortState xmlns:xlrd2="http://schemas.microsoft.com/office/spreadsheetml/2017/richdata2" ref="C2:M284">
      <sortCondition ref="M1:M284"/>
    </sortState>
  </autoFilter>
  <conditionalFormatting sqref="A2:M484">
    <cfRule type="expression" dxfId="4" priority="8">
      <formula>$M2="Community Navigator"</formula>
    </cfRule>
  </conditionalFormatting>
  <conditionalFormatting sqref="C2:M240">
    <cfRule type="expression" dxfId="3" priority="5">
      <formula>$M2="Team OMEE"</formula>
    </cfRule>
  </conditionalFormatting>
  <conditionalFormatting sqref="C2:M240">
    <cfRule type="containsBlanks" dxfId="2" priority="1">
      <formula>LEN(TRIM(C2))=0</formula>
    </cfRule>
    <cfRule type="expression" dxfId="1" priority="7">
      <formula>$M2="SBDC"</formula>
    </cfRule>
  </conditionalFormatting>
  <conditionalFormatting sqref="C2:M240">
    <cfRule type="expression" dxfId="0" priority="6">
      <formula>$M2="Team RED"</formula>
    </cfRule>
  </conditionalFormatting>
  <hyperlinks>
    <hyperlink ref="D50" r:id="rId1" xr:uid="{305B97DE-4C3F-4C6C-9D36-99F7871E8F95}"/>
  </hyperlinks>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095E94155326D4FA494FC43FF230224" ma:contentTypeVersion="20" ma:contentTypeDescription="Create a new document." ma:contentTypeScope="" ma:versionID="0ebdd5962a2a0b34fe81a9bd0e8e659a">
  <xsd:schema xmlns:xsd="http://www.w3.org/2001/XMLSchema" xmlns:xs="http://www.w3.org/2001/XMLSchema" xmlns:p="http://schemas.microsoft.com/office/2006/metadata/properties" xmlns:ns1="http://schemas.microsoft.com/sharepoint/v3" xmlns:ns2="ddb73bcf-ef26-4f4c-9703-58d9741188a3" xmlns:ns3="a4eaef6c-3ad2-40d6-b56f-17b23949f7bd" targetNamespace="http://schemas.microsoft.com/office/2006/metadata/properties" ma:root="true" ma:fieldsID="58112fedb701f9baa8500ee0f9fe77ac" ns1:_="" ns2:_="" ns3:_="">
    <xsd:import namespace="http://schemas.microsoft.com/sharepoint/v3"/>
    <xsd:import namespace="ddb73bcf-ef26-4f4c-9703-58d9741188a3"/>
    <xsd:import namespace="a4eaef6c-3ad2-40d6-b56f-17b23949f7bd"/>
    <xsd:element name="properties">
      <xsd:complexType>
        <xsd:sequence>
          <xsd:element name="documentManagement">
            <xsd:complexType>
              <xsd:all>
                <xsd:element ref="ns1:PublishingStartDate" minOccurs="0"/>
                <xsd:element ref="ns1:PublishingExpirationDate" minOccurs="0"/>
                <xsd:element ref="ns2:Category" minOccurs="0"/>
                <xsd:element ref="ns2:SubCategory" minOccurs="0"/>
                <xsd:element ref="ns2:SubSubCategory" minOccurs="0"/>
                <xsd:element ref="ns2:Date_x0020_Posted" minOccurs="0"/>
                <xsd:element ref="ns2:DepartmentOffice"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db73bcf-ef26-4f4c-9703-58d9741188a3" elementFormDefault="qualified">
    <xsd:import namespace="http://schemas.microsoft.com/office/2006/documentManagement/types"/>
    <xsd:import namespace="http://schemas.microsoft.com/office/infopath/2007/PartnerControls"/>
    <xsd:element name="Category" ma:index="10" nillable="true" ma:displayName="Category" ma:indexed="true" ma:internalName="Category">
      <xsd:simpleType>
        <xsd:restriction base="dms:Text">
          <xsd:maxLength value="255"/>
        </xsd:restriction>
      </xsd:simpleType>
    </xsd:element>
    <xsd:element name="SubCategory" ma:index="11" nillable="true" ma:displayName="SubCategory" ma:indexed="true" ma:internalName="SubCategory">
      <xsd:simpleType>
        <xsd:restriction base="dms:Text">
          <xsd:maxLength value="255"/>
        </xsd:restriction>
      </xsd:simpleType>
    </xsd:element>
    <xsd:element name="SubSubCategory" ma:index="12" nillable="true" ma:displayName="SubSubCategory" ma:internalName="SubSubCategory">
      <xsd:simpleType>
        <xsd:restriction base="dms:Text">
          <xsd:maxLength value="255"/>
        </xsd:restriction>
      </xsd:simpleType>
    </xsd:element>
    <xsd:element name="Date_x0020_Posted" ma:index="13" nillable="true" ma:displayName="Date Posted" ma:format="DateOnly" ma:internalName="Date_x0020_Posted">
      <xsd:simpleType>
        <xsd:restriction base="dms:DateTime"/>
      </xsd:simpleType>
    </xsd:element>
    <xsd:element name="DepartmentOffice" ma:index="14" nillable="true" ma:displayName="DepartmentOffice" ma:indexed="true" ma:list="{56ee99f5-6660-45f8-9990-a3bc5fb6571c}" ma:internalName="DepartmentOffice" ma:showField="Title" ma:web="a4eaef6c-3ad2-40d6-b56f-17b23949f7bd">
      <xsd:simpleType>
        <xsd:restriction base="dms:Lookup"/>
      </xsd:simpleType>
    </xsd:element>
  </xsd:schema>
  <xsd:schema xmlns:xsd="http://www.w3.org/2001/XMLSchema" xmlns:xs="http://www.w3.org/2001/XMLSchema" xmlns:dms="http://schemas.microsoft.com/office/2006/documentManagement/types" xmlns:pc="http://schemas.microsoft.com/office/infopath/2007/PartnerControls" targetNamespace="a4eaef6c-3ad2-40d6-b56f-17b23949f7bd" elementFormDefault="qualified">
    <xsd:import namespace="http://schemas.microsoft.com/office/2006/documentManagement/types"/>
    <xsd:import namespace="http://schemas.microsoft.com/office/infopath/2007/PartnerControls"/>
    <xsd:element name="SharedWithUsers" ma:index="15"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ubCategory xmlns="ddb73bcf-ef26-4f4c-9703-58d9741188a3" xsi:nil="true"/>
    <DepartmentOffice xmlns="ddb73bcf-ef26-4f4c-9703-58d9741188a3" xsi:nil="true"/>
    <Category xmlns="ddb73bcf-ef26-4f4c-9703-58d9741188a3" xsi:nil="true"/>
    <Date_x0020_Posted xmlns="ddb73bcf-ef26-4f4c-9703-58d9741188a3" xsi:nil="true"/>
    <PublishingExpirationDate xmlns="http://schemas.microsoft.com/sharepoint/v3" xsi:nil="true"/>
    <PublishingStartDate xmlns="http://schemas.microsoft.com/sharepoint/v3" xsi:nil="true"/>
    <SubSubCategory xmlns="ddb73bcf-ef26-4f4c-9703-58d9741188a3" xsi:nil="true"/>
  </documentManagement>
</p:properties>
</file>

<file path=customXml/itemProps1.xml><?xml version="1.0" encoding="utf-8"?>
<ds:datastoreItem xmlns:ds="http://schemas.openxmlformats.org/officeDocument/2006/customXml" ds:itemID="{D93A33FE-D2E3-477B-9748-CD69A6145337}"/>
</file>

<file path=customXml/itemProps2.xml><?xml version="1.0" encoding="utf-8"?>
<ds:datastoreItem xmlns:ds="http://schemas.openxmlformats.org/officeDocument/2006/customXml" ds:itemID="{4169EF4A-DE37-4803-BC3B-42569530E8CD}"/>
</file>

<file path=customXml/itemProps3.xml><?xml version="1.0" encoding="utf-8"?>
<ds:datastoreItem xmlns:ds="http://schemas.openxmlformats.org/officeDocument/2006/customXml" ds:itemID="{9E56DDE1-F974-4F8F-80D1-E737FA82225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32</vt:i4>
      </vt:variant>
    </vt:vector>
  </HeadingPairs>
  <TitlesOfParts>
    <vt:vector size="35" baseType="lpstr">
      <vt:lpstr>Search for Assistance</vt:lpstr>
      <vt:lpstr>DATA</vt:lpstr>
      <vt:lpstr>DATA2</vt:lpstr>
      <vt:lpstr>Adams</vt:lpstr>
      <vt:lpstr>Alexander</vt:lpstr>
      <vt:lpstr>Cook</vt:lpstr>
      <vt:lpstr>DuPage</vt:lpstr>
      <vt:lpstr>Fulton</vt:lpstr>
      <vt:lpstr>Johnson</vt:lpstr>
      <vt:lpstr>Kane</vt:lpstr>
      <vt:lpstr>Kankakee</vt:lpstr>
      <vt:lpstr>Kendall</vt:lpstr>
      <vt:lpstr>Knox</vt:lpstr>
      <vt:lpstr>Lake</vt:lpstr>
      <vt:lpstr>Lee</vt:lpstr>
      <vt:lpstr>Livingston</vt:lpstr>
      <vt:lpstr>Logan</vt:lpstr>
      <vt:lpstr>Macon</vt:lpstr>
      <vt:lpstr>Madison</vt:lpstr>
      <vt:lpstr>Massac</vt:lpstr>
      <vt:lpstr>McDonough</vt:lpstr>
      <vt:lpstr>McHenry</vt:lpstr>
      <vt:lpstr>McLean</vt:lpstr>
      <vt:lpstr>Morgan</vt:lpstr>
      <vt:lpstr>Peoria</vt:lpstr>
      <vt:lpstr>Piatt</vt:lpstr>
      <vt:lpstr>Pike</vt:lpstr>
      <vt:lpstr>RockIsland</vt:lpstr>
      <vt:lpstr>Saline</vt:lpstr>
      <vt:lpstr>Sangamon</vt:lpstr>
      <vt:lpstr>Tazewell</vt:lpstr>
      <vt:lpstr>Union</vt:lpstr>
      <vt:lpstr>White</vt:lpstr>
      <vt:lpstr>Whiteside</vt:lpstr>
      <vt:lpstr>Will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Dula, Kristi</dc:creator>
  <cp:lastModifiedBy>Dula, Kristi</cp:lastModifiedBy>
  <dcterms:created xsi:type="dcterms:W3CDTF">2021-08-04T16:23:36Z</dcterms:created>
  <dcterms:modified xsi:type="dcterms:W3CDTF">2021-08-11T11:23:31Z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0x010100E095E94155326D4FA494FC43FF230224</vt:lpwstr>
  </property>
</Properties>
</file>